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05" activeTab="0"/>
  </bookViews>
  <sheets>
    <sheet name="1ère ETAPE" sheetId="1" r:id="rId1"/>
  </sheets>
  <definedNames>
    <definedName name="_xlnm.Print_Area" localSheetId="0">'1ère ETAPE'!$B$9:$H$93</definedName>
  </definedNames>
  <calcPr fullCalcOnLoad="1"/>
</workbook>
</file>

<file path=xl/sharedStrings.xml><?xml version="1.0" encoding="utf-8"?>
<sst xmlns="http://schemas.openxmlformats.org/spreadsheetml/2006/main" count="106" uniqueCount="89">
  <si>
    <t>Caravane</t>
  </si>
  <si>
    <t>Km0</t>
  </si>
  <si>
    <t>40Km/H</t>
  </si>
  <si>
    <t>42Km/H</t>
  </si>
  <si>
    <t>44Km/H</t>
  </si>
  <si>
    <t>Horaires</t>
  </si>
  <si>
    <t>Distances</t>
  </si>
  <si>
    <t xml:space="preserve"> Parc.</t>
  </si>
  <si>
    <t xml:space="preserve"> à Parc</t>
  </si>
  <si>
    <t>Page</t>
  </si>
  <si>
    <r>
      <t xml:space="preserve">ARRIVEE </t>
    </r>
    <r>
      <rPr>
        <sz val="11"/>
        <rFont val="Calibri"/>
        <family val="2"/>
      </rPr>
      <t xml:space="preserve"> </t>
    </r>
  </si>
  <si>
    <t>Zone de Délestage de Déchets 200m</t>
  </si>
  <si>
    <t>KM 30</t>
  </si>
  <si>
    <t>Localités</t>
  </si>
  <si>
    <t>1ère étape / Mardi 14 Mai 2024</t>
  </si>
  <si>
    <t>DUNKERQUE / LE TOUQUET</t>
  </si>
  <si>
    <t>Départ réel Km 0 Route de Bourbourg Panneau sortie Armbouts-Cappel (sur la gauche)</t>
  </si>
  <si>
    <t>BOURBOURG</t>
  </si>
  <si>
    <t>SAINT NICOLAS</t>
  </si>
  <si>
    <t>SAINTE MARIE- KERQUE</t>
  </si>
  <si>
    <t>HENNUIN</t>
  </si>
  <si>
    <t>AUDRUICQ</t>
  </si>
  <si>
    <t>NORTKERQUE</t>
  </si>
  <si>
    <t>LE ROSSIGNOL</t>
  </si>
  <si>
    <t>LES PELERINS</t>
  </si>
  <si>
    <t>ARDRES</t>
  </si>
  <si>
    <t>LE FRESNES</t>
  </si>
  <si>
    <t>LICQUES</t>
  </si>
  <si>
    <t>ALEMBON</t>
  </si>
  <si>
    <t>LE VENTUS</t>
  </si>
  <si>
    <t>HERMEULINGEN</t>
  </si>
  <si>
    <t>HARDINGHEN</t>
  </si>
  <si>
    <t xml:space="preserve">PRIX DES MONTS </t>
  </si>
  <si>
    <t>COLEMBERT</t>
  </si>
  <si>
    <t>LE PLOUY</t>
  </si>
  <si>
    <t>HENNEVEUX</t>
  </si>
  <si>
    <t>BRUNEMBERT</t>
  </si>
  <si>
    <t>SELLES</t>
  </si>
  <si>
    <t>MENNEVILLE</t>
  </si>
  <si>
    <t>DESVRES</t>
  </si>
  <si>
    <t>LES COURTAUX</t>
  </si>
  <si>
    <t>SACRIQUIER</t>
  </si>
  <si>
    <t>ZOTEUX</t>
  </si>
  <si>
    <t>SEHEN</t>
  </si>
  <si>
    <t>HUCQUELIERS</t>
  </si>
  <si>
    <t>PREURES</t>
  </si>
  <si>
    <t>LOSTEBARNE</t>
  </si>
  <si>
    <t>SPRINT &lt;&lt; B &gt;&gt; Place du Général de Gaulle</t>
  </si>
  <si>
    <t>BOURSIN</t>
  </si>
  <si>
    <t>Début de zone de ravitaillement</t>
  </si>
  <si>
    <t>Fin de zone de ravitaillement</t>
  </si>
  <si>
    <t>LE BOIS RATEL</t>
  </si>
  <si>
    <t>ENQUIN  SUR BAILLON</t>
  </si>
  <si>
    <t>ESGRANGE</t>
  </si>
  <si>
    <t>BEZINGHEM</t>
  </si>
  <si>
    <t>DOUDEAUVILLE</t>
  </si>
  <si>
    <t>PARENTY</t>
  </si>
  <si>
    <t>ENGUINEHAUT</t>
  </si>
  <si>
    <t>LE VIEIL HAM</t>
  </si>
  <si>
    <t>LE BOUT DU HAUT</t>
  </si>
  <si>
    <t>FRENCQ</t>
  </si>
  <si>
    <t>FROMESSENT</t>
  </si>
  <si>
    <t>ETAPLES</t>
  </si>
  <si>
    <t>LE TOUQUET</t>
  </si>
  <si>
    <t>Début de zone de délestage de déchets 200m</t>
  </si>
  <si>
    <t>Zone de délestage de déchets ( Sur 200m à chaque tour)</t>
  </si>
  <si>
    <r>
      <rPr>
        <b/>
        <sz val="10"/>
        <rFont val="Calibri"/>
        <family val="2"/>
      </rPr>
      <t>1er Passage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Ligne Arrivée</t>
    </r>
    <r>
      <rPr>
        <sz val="10"/>
        <rFont val="Calibri"/>
        <family val="2"/>
      </rPr>
      <t xml:space="preserve"> Boulevard Thierry Sabine</t>
    </r>
  </si>
  <si>
    <r>
      <rPr>
        <b/>
        <sz val="10"/>
        <rFont val="Calibri"/>
        <family val="2"/>
      </rPr>
      <t>2ème Passage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Ligne Arrivée</t>
    </r>
    <r>
      <rPr>
        <sz val="10"/>
        <rFont val="Calibri"/>
        <family val="2"/>
      </rPr>
      <t xml:space="preserve"> Boulevard Thierry Sabine</t>
    </r>
    <r>
      <rPr>
        <sz val="10"/>
        <rFont val="Calibri"/>
        <family val="2"/>
      </rPr>
      <t xml:space="preserve"> Fin du 1er Tour</t>
    </r>
  </si>
  <si>
    <r>
      <rPr>
        <b/>
        <sz val="10"/>
        <rFont val="Calibri"/>
        <family val="2"/>
      </rPr>
      <t>3ème Passage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Ligne Arrivée</t>
    </r>
    <r>
      <rPr>
        <sz val="10"/>
        <rFont val="Calibri"/>
        <family val="2"/>
      </rPr>
      <t xml:space="preserve"> Boulevard Thierry Sabine</t>
    </r>
    <r>
      <rPr>
        <sz val="10"/>
        <rFont val="Calibri"/>
        <family val="2"/>
      </rPr>
      <t xml:space="preserve"> Fin du 2ieme Tour</t>
    </r>
  </si>
  <si>
    <r>
      <rPr>
        <b/>
        <sz val="10"/>
        <rFont val="Calibri"/>
        <family val="2"/>
      </rPr>
      <t>4ème Passage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Ligne Arrivée</t>
    </r>
    <r>
      <rPr>
        <sz val="10"/>
        <rFont val="Calibri"/>
        <family val="2"/>
      </rPr>
      <t xml:space="preserve"> Boulevard Thierry Sabine</t>
    </r>
    <r>
      <rPr>
        <sz val="10"/>
        <rFont val="Calibri"/>
        <family val="2"/>
      </rPr>
      <t xml:space="preserve"> Fin du 3ieme Tour</t>
    </r>
  </si>
  <si>
    <t>Mardi 14 mai 2024</t>
  </si>
  <si>
    <t xml:space="preserve">PRIX DES MONTS  </t>
  </si>
  <si>
    <t xml:space="preserve">SPRINT &lt;&lt; B &gt;&gt; </t>
  </si>
  <si>
    <t>SPRINT &lt;&lt; B &gt;&gt;</t>
  </si>
  <si>
    <t>LE MOTTE</t>
  </si>
  <si>
    <t>DUNKERQUE Départ Promenade Place Jean Bart face au village partenaires</t>
  </si>
  <si>
    <t>13h15</t>
  </si>
  <si>
    <t>Tour de Circuit : 10 km 400</t>
  </si>
  <si>
    <t>ENTREE DU CIRCUIT</t>
  </si>
  <si>
    <t>Zone de delestage de déchets 200m</t>
  </si>
  <si>
    <t>N° 2</t>
  </si>
  <si>
    <t>Declage</t>
  </si>
  <si>
    <t>N° 1</t>
  </si>
  <si>
    <t>Caravane depart reel</t>
  </si>
  <si>
    <t>Course depart reel</t>
  </si>
  <si>
    <t>LE WAST</t>
  </si>
  <si>
    <t>LA VALLEE</t>
  </si>
  <si>
    <t>HERBINGHEN - SANGHEN</t>
  </si>
  <si>
    <t>PRIX DES MONTS  "Le Ventus d'Alembon"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</si>
</sst>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;@"/>
    <numFmt numFmtId="175" formatCode="0.0"/>
    <numFmt numFmtId="176" formatCode="[$-F400]h:mm:ss\ AM/PM"/>
    <numFmt numFmtId="177" formatCode="&quot;Vrai&quot;;&quot;Vrai&quot;;&quot;Faux&quot;"/>
    <numFmt numFmtId="178" formatCode="&quot;Actif&quot;;&quot;Actif&quot;;&quot;Inactif&quot;"/>
    <numFmt numFmtId="179" formatCode="[$-40C]dddd\ d\ mmmm\ yyyy"/>
    <numFmt numFmtId="180" formatCode="[$-F800]dddd\,\ mmmm\ dd\,\ yyyy"/>
    <numFmt numFmtId="181" formatCode="0.000"/>
    <numFmt numFmtId="182" formatCode="0.0000"/>
  </numFmts>
  <fonts count="64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7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14"/>
      <color indexed="14"/>
      <name val="Calibri"/>
      <family val="2"/>
    </font>
    <font>
      <b/>
      <sz val="10"/>
      <color indexed="40"/>
      <name val="Calibri"/>
      <family val="2"/>
    </font>
    <font>
      <b/>
      <i/>
      <sz val="16"/>
      <color indexed="14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72AF2F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4"/>
      <color rgb="FFFF3399"/>
      <name val="Calibri"/>
      <family val="2"/>
    </font>
    <font>
      <b/>
      <sz val="10"/>
      <color rgb="FF00B0F0"/>
      <name val="Calibri"/>
      <family val="2"/>
    </font>
    <font>
      <b/>
      <sz val="14"/>
      <color rgb="FFFF33CC"/>
      <name val="Calibri"/>
      <family val="2"/>
    </font>
    <font>
      <b/>
      <i/>
      <sz val="16"/>
      <color rgb="FFFF3399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8">
    <xf numFmtId="0" fontId="0" fillId="0" borderId="0" xfId="0" applyAlignment="1">
      <alignment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17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175" fontId="7" fillId="33" borderId="0" xfId="0" applyNumberFormat="1" applyFont="1" applyFill="1" applyBorder="1" applyAlignment="1">
      <alignment horizontal="center"/>
    </xf>
    <xf numFmtId="174" fontId="7" fillId="33" borderId="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175" fontId="57" fillId="33" borderId="0" xfId="0" applyNumberFormat="1" applyFont="1" applyFill="1" applyBorder="1" applyAlignment="1">
      <alignment horizontal="center"/>
    </xf>
    <xf numFmtId="174" fontId="57" fillId="33" borderId="12" xfId="0" applyNumberFormat="1" applyFont="1" applyFill="1" applyBorder="1" applyAlignment="1">
      <alignment horizontal="center"/>
    </xf>
    <xf numFmtId="180" fontId="30" fillId="0" borderId="13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vertical="center" wrapText="1"/>
    </xf>
    <xf numFmtId="175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175" fontId="7" fillId="0" borderId="15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174" fontId="57" fillId="33" borderId="16" xfId="0" applyNumberFormat="1" applyFont="1" applyFill="1" applyBorder="1" applyAlignment="1">
      <alignment horizontal="center"/>
    </xf>
    <xf numFmtId="174" fontId="7" fillId="33" borderId="17" xfId="0" applyNumberFormat="1" applyFont="1" applyFill="1" applyBorder="1" applyAlignment="1">
      <alignment horizontal="center"/>
    </xf>
    <xf numFmtId="175" fontId="57" fillId="33" borderId="18" xfId="0" applyNumberFormat="1" applyFont="1" applyFill="1" applyBorder="1" applyAlignment="1">
      <alignment horizontal="center"/>
    </xf>
    <xf numFmtId="175" fontId="58" fillId="33" borderId="18" xfId="0" applyNumberFormat="1" applyFont="1" applyFill="1" applyBorder="1" applyAlignment="1">
      <alignment horizontal="center"/>
    </xf>
    <xf numFmtId="175" fontId="7" fillId="33" borderId="18" xfId="0" applyNumberFormat="1" applyFont="1" applyFill="1" applyBorder="1" applyAlignment="1">
      <alignment horizontal="center"/>
    </xf>
    <xf numFmtId="175" fontId="7" fillId="33" borderId="19" xfId="0" applyNumberFormat="1" applyFont="1" applyFill="1" applyBorder="1" applyAlignment="1">
      <alignment horizontal="center"/>
    </xf>
    <xf numFmtId="174" fontId="57" fillId="33" borderId="18" xfId="0" applyNumberFormat="1" applyFont="1" applyFill="1" applyBorder="1" applyAlignment="1">
      <alignment horizontal="center"/>
    </xf>
    <xf numFmtId="174" fontId="7" fillId="33" borderId="19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21" fontId="7" fillId="33" borderId="0" xfId="0" applyNumberFormat="1" applyFont="1" applyFill="1" applyBorder="1" applyAlignment="1">
      <alignment/>
    </xf>
    <xf numFmtId="175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/>
    </xf>
    <xf numFmtId="175" fontId="53" fillId="33" borderId="10" xfId="0" applyNumberFormat="1" applyFont="1" applyFill="1" applyBorder="1" applyAlignment="1">
      <alignment horizontal="center" vertical="center"/>
    </xf>
    <xf numFmtId="174" fontId="53" fillId="33" borderId="10" xfId="0" applyNumberFormat="1" applyFont="1" applyFill="1" applyBorder="1" applyAlignment="1">
      <alignment horizontal="center" vertical="center"/>
    </xf>
    <xf numFmtId="174" fontId="58" fillId="33" borderId="18" xfId="0" applyNumberFormat="1" applyFont="1" applyFill="1" applyBorder="1" applyAlignment="1">
      <alignment horizontal="center"/>
    </xf>
    <xf numFmtId="174" fontId="58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/>
    </xf>
    <xf numFmtId="175" fontId="7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175" fontId="56" fillId="33" borderId="0" xfId="0" applyNumberFormat="1" applyFont="1" applyFill="1" applyBorder="1" applyAlignment="1">
      <alignment horizontal="center"/>
    </xf>
    <xf numFmtId="0" fontId="59" fillId="33" borderId="12" xfId="0" applyFont="1" applyFill="1" applyBorder="1" applyAlignment="1">
      <alignment/>
    </xf>
    <xf numFmtId="0" fontId="59" fillId="33" borderId="12" xfId="0" applyFont="1" applyFill="1" applyBorder="1" applyAlignment="1">
      <alignment horizontal="left" vertical="center" wrapText="1"/>
    </xf>
    <xf numFmtId="174" fontId="7" fillId="34" borderId="13" xfId="0" applyNumberFormat="1" applyFont="1" applyFill="1" applyBorder="1" applyAlignment="1">
      <alignment/>
    </xf>
    <xf numFmtId="175" fontId="7" fillId="34" borderId="11" xfId="0" applyNumberFormat="1" applyFont="1" applyFill="1" applyBorder="1" applyAlignment="1">
      <alignment/>
    </xf>
    <xf numFmtId="174" fontId="57" fillId="8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175" fontId="57" fillId="0" borderId="10" xfId="0" applyNumberFormat="1" applyFont="1" applyFill="1" applyBorder="1" applyAlignment="1">
      <alignment horizontal="center" vertical="center" wrapText="1"/>
    </xf>
    <xf numFmtId="175" fontId="57" fillId="33" borderId="10" xfId="0" applyNumberFormat="1" applyFont="1" applyFill="1" applyBorder="1" applyAlignment="1">
      <alignment horizontal="center" vertical="center"/>
    </xf>
    <xf numFmtId="20" fontId="57" fillId="35" borderId="10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56" fillId="33" borderId="18" xfId="0" applyFont="1" applyFill="1" applyBorder="1" applyAlignment="1">
      <alignment/>
    </xf>
    <xf numFmtId="0" fontId="59" fillId="33" borderId="18" xfId="0" applyFont="1" applyFill="1" applyBorder="1" applyAlignment="1">
      <alignment/>
    </xf>
    <xf numFmtId="0" fontId="58" fillId="33" borderId="18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/>
    </xf>
    <xf numFmtId="175" fontId="7" fillId="0" borderId="18" xfId="0" applyNumberFormat="1" applyFont="1" applyFill="1" applyBorder="1" applyAlignment="1">
      <alignment horizontal="center"/>
    </xf>
    <xf numFmtId="175" fontId="60" fillId="33" borderId="18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20" fontId="7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21" fontId="61" fillId="33" borderId="15" xfId="0" applyNumberFormat="1" applyFont="1" applyFill="1" applyBorder="1" applyAlignment="1">
      <alignment horizontal="center"/>
    </xf>
    <xf numFmtId="21" fontId="61" fillId="33" borderId="20" xfId="0" applyNumberFormat="1" applyFont="1" applyFill="1" applyBorder="1" applyAlignment="1">
      <alignment horizontal="center"/>
    </xf>
    <xf numFmtId="21" fontId="61" fillId="33" borderId="21" xfId="0" applyNumberFormat="1" applyFont="1" applyFill="1" applyBorder="1" applyAlignment="1">
      <alignment horizontal="center"/>
    </xf>
    <xf numFmtId="175" fontId="34" fillId="33" borderId="14" xfId="0" applyNumberFormat="1" applyFont="1" applyFill="1" applyBorder="1" applyAlignment="1">
      <alignment horizontal="center"/>
    </xf>
    <xf numFmtId="175" fontId="34" fillId="33" borderId="12" xfId="0" applyNumberFormat="1" applyFont="1" applyFill="1" applyBorder="1" applyAlignment="1">
      <alignment horizontal="center"/>
    </xf>
    <xf numFmtId="21" fontId="37" fillId="33" borderId="18" xfId="0" applyNumberFormat="1" applyFont="1" applyFill="1" applyBorder="1" applyAlignment="1">
      <alignment horizontal="center" vertical="top"/>
    </xf>
    <xf numFmtId="21" fontId="37" fillId="33" borderId="0" xfId="0" applyNumberFormat="1" applyFont="1" applyFill="1" applyBorder="1" applyAlignment="1">
      <alignment horizontal="center" vertical="top"/>
    </xf>
    <xf numFmtId="21" fontId="37" fillId="33" borderId="16" xfId="0" applyNumberFormat="1" applyFont="1" applyFill="1" applyBorder="1" applyAlignment="1">
      <alignment horizontal="center" vertical="top"/>
    </xf>
    <xf numFmtId="21" fontId="37" fillId="33" borderId="19" xfId="0" applyNumberFormat="1" applyFont="1" applyFill="1" applyBorder="1" applyAlignment="1">
      <alignment horizontal="center" vertical="top"/>
    </xf>
    <xf numFmtId="21" fontId="37" fillId="33" borderId="22" xfId="0" applyNumberFormat="1" applyFont="1" applyFill="1" applyBorder="1" applyAlignment="1">
      <alignment horizontal="center" vertical="top"/>
    </xf>
    <xf numFmtId="21" fontId="37" fillId="33" borderId="23" xfId="0" applyNumberFormat="1" applyFont="1" applyFill="1" applyBorder="1" applyAlignment="1">
      <alignment horizontal="center" vertical="top"/>
    </xf>
    <xf numFmtId="175" fontId="34" fillId="33" borderId="12" xfId="0" applyNumberFormat="1" applyFont="1" applyFill="1" applyBorder="1" applyAlignment="1">
      <alignment horizontal="center" vertical="top"/>
    </xf>
    <xf numFmtId="175" fontId="34" fillId="33" borderId="17" xfId="0" applyNumberFormat="1" applyFont="1" applyFill="1" applyBorder="1" applyAlignment="1">
      <alignment horizontal="center" vertical="top"/>
    </xf>
    <xf numFmtId="0" fontId="62" fillId="33" borderId="18" xfId="0" applyFont="1" applyFill="1" applyBorder="1" applyAlignment="1">
      <alignment horizontal="left" vertical="center"/>
    </xf>
    <xf numFmtId="0" fontId="62" fillId="33" borderId="19" xfId="0" applyFont="1" applyFill="1" applyBorder="1" applyAlignment="1">
      <alignment horizontal="left" vertical="center"/>
    </xf>
    <xf numFmtId="175" fontId="63" fillId="33" borderId="11" xfId="0" applyNumberFormat="1" applyFont="1" applyFill="1" applyBorder="1" applyAlignment="1">
      <alignment horizontal="center" vertical="center"/>
    </xf>
    <xf numFmtId="175" fontId="63" fillId="33" borderId="24" xfId="0" applyNumberFormat="1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8</xdr:row>
      <xdr:rowOff>28575</xdr:rowOff>
    </xdr:from>
    <xdr:to>
      <xdr:col>1</xdr:col>
      <xdr:colOff>1152525</xdr:colOff>
      <xdr:row>10</xdr:row>
      <xdr:rowOff>133350</xdr:rowOff>
    </xdr:to>
    <xdr:pic>
      <xdr:nvPicPr>
        <xdr:cNvPr id="1" name="Picture 15" descr="4J Dunkerque Organis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1371600" y="13620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2400300</xdr:colOff>
      <xdr:row>90</xdr:row>
      <xdr:rowOff>19050</xdr:rowOff>
    </xdr:from>
    <xdr:to>
      <xdr:col>1</xdr:col>
      <xdr:colOff>2638425</xdr:colOff>
      <xdr:row>91</xdr:row>
      <xdr:rowOff>9525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991171">
          <a:off x="3724275" y="155638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2257425</xdr:colOff>
      <xdr:row>33</xdr:row>
      <xdr:rowOff>152400</xdr:rowOff>
    </xdr:from>
    <xdr:to>
      <xdr:col>1</xdr:col>
      <xdr:colOff>2533650</xdr:colOff>
      <xdr:row>35</xdr:row>
      <xdr:rowOff>38100</xdr:rowOff>
    </xdr:to>
    <xdr:pic>
      <xdr:nvPicPr>
        <xdr:cNvPr id="3" name="Imag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81400" y="60007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51</xdr:row>
      <xdr:rowOff>161925</xdr:rowOff>
    </xdr:from>
    <xdr:to>
      <xdr:col>1</xdr:col>
      <xdr:colOff>981075</xdr:colOff>
      <xdr:row>52</xdr:row>
      <xdr:rowOff>152400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89249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2333625</xdr:colOff>
      <xdr:row>29</xdr:row>
      <xdr:rowOff>152400</xdr:rowOff>
    </xdr:from>
    <xdr:to>
      <xdr:col>1</xdr:col>
      <xdr:colOff>2505075</xdr:colOff>
      <xdr:row>30</xdr:row>
      <xdr:rowOff>142875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53530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73</xdr:row>
      <xdr:rowOff>28575</xdr:rowOff>
    </xdr:from>
    <xdr:to>
      <xdr:col>1</xdr:col>
      <xdr:colOff>1038225</xdr:colOff>
      <xdr:row>73</xdr:row>
      <xdr:rowOff>161925</xdr:rowOff>
    </xdr:to>
    <xdr:pic>
      <xdr:nvPicPr>
        <xdr:cNvPr id="6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52650" y="1235392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59</xdr:row>
      <xdr:rowOff>142875</xdr:rowOff>
    </xdr:from>
    <xdr:to>
      <xdr:col>1</xdr:col>
      <xdr:colOff>1200150</xdr:colOff>
      <xdr:row>61</xdr:row>
      <xdr:rowOff>28575</xdr:rowOff>
    </xdr:to>
    <xdr:pic>
      <xdr:nvPicPr>
        <xdr:cNvPr id="7" name="Imag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7900" y="102012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63</xdr:row>
      <xdr:rowOff>142875</xdr:rowOff>
    </xdr:from>
    <xdr:to>
      <xdr:col>1</xdr:col>
      <xdr:colOff>1200150</xdr:colOff>
      <xdr:row>65</xdr:row>
      <xdr:rowOff>28575</xdr:rowOff>
    </xdr:to>
    <xdr:pic>
      <xdr:nvPicPr>
        <xdr:cNvPr id="8" name="Imag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7900" y="108489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</xdr:colOff>
      <xdr:row>65</xdr:row>
      <xdr:rowOff>152400</xdr:rowOff>
    </xdr:from>
    <xdr:to>
      <xdr:col>1</xdr:col>
      <xdr:colOff>1209675</xdr:colOff>
      <xdr:row>67</xdr:row>
      <xdr:rowOff>38100</xdr:rowOff>
    </xdr:to>
    <xdr:pic>
      <xdr:nvPicPr>
        <xdr:cNvPr id="9" name="Imag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7425" y="111823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3</xdr:row>
      <xdr:rowOff>19050</xdr:rowOff>
    </xdr:from>
    <xdr:to>
      <xdr:col>8</xdr:col>
      <xdr:colOff>0</xdr:colOff>
      <xdr:row>5</xdr:row>
      <xdr:rowOff>152400</xdr:rowOff>
    </xdr:to>
    <xdr:sp>
      <xdr:nvSpPr>
        <xdr:cNvPr id="10" name="Flèche : gauche 3"/>
        <xdr:cNvSpPr>
          <a:spLocks/>
        </xdr:cNvSpPr>
      </xdr:nvSpPr>
      <xdr:spPr>
        <a:xfrm>
          <a:off x="8277225" y="504825"/>
          <a:ext cx="9525" cy="495300"/>
        </a:xfrm>
        <a:prstGeom prst="leftArrow">
          <a:avLst>
            <a:gd name="adj" fmla="val -1961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1</a:t>
          </a:r>
        </a:p>
      </xdr:txBody>
    </xdr:sp>
    <xdr:clientData/>
  </xdr:twoCellAnchor>
  <xdr:twoCellAnchor>
    <xdr:from>
      <xdr:col>1</xdr:col>
      <xdr:colOff>2105025</xdr:colOff>
      <xdr:row>0</xdr:row>
      <xdr:rowOff>19050</xdr:rowOff>
    </xdr:from>
    <xdr:to>
      <xdr:col>1</xdr:col>
      <xdr:colOff>3076575</xdr:colOff>
      <xdr:row>3</xdr:row>
      <xdr:rowOff>9525</xdr:rowOff>
    </xdr:to>
    <xdr:sp>
      <xdr:nvSpPr>
        <xdr:cNvPr id="11" name="Flèche : droite 4"/>
        <xdr:cNvSpPr>
          <a:spLocks/>
        </xdr:cNvSpPr>
      </xdr:nvSpPr>
      <xdr:spPr>
        <a:xfrm>
          <a:off x="3429000" y="19050"/>
          <a:ext cx="971550" cy="476250"/>
        </a:xfrm>
        <a:prstGeom prst="rightArrow">
          <a:avLst>
            <a:gd name="adj" fmla="val 2523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2             </a:t>
          </a:r>
        </a:p>
      </xdr:txBody>
    </xdr:sp>
    <xdr:clientData/>
  </xdr:twoCellAnchor>
  <xdr:twoCellAnchor editAs="oneCell">
    <xdr:from>
      <xdr:col>1</xdr:col>
      <xdr:colOff>47625</xdr:colOff>
      <xdr:row>79</xdr:row>
      <xdr:rowOff>28575</xdr:rowOff>
    </xdr:from>
    <xdr:to>
      <xdr:col>1</xdr:col>
      <xdr:colOff>1152525</xdr:colOff>
      <xdr:row>81</xdr:row>
      <xdr:rowOff>133350</xdr:rowOff>
    </xdr:to>
    <xdr:pic>
      <xdr:nvPicPr>
        <xdr:cNvPr id="12" name="Picture 15" descr="4J Dunkerque Organis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1371600" y="133254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150" zoomScaleNormal="150" workbookViewId="0" topLeftCell="B31">
      <selection activeCell="B39" sqref="B39"/>
    </sheetView>
  </sheetViews>
  <sheetFormatPr defaultColWidth="11.421875" defaultRowHeight="12.75"/>
  <cols>
    <col min="1" max="1" width="19.8515625" style="0" customWidth="1"/>
    <col min="2" max="2" width="58.28125" style="0" customWidth="1"/>
    <col min="3" max="3" width="7.7109375" style="0" bestFit="1" customWidth="1"/>
    <col min="4" max="4" width="8.140625" style="0" customWidth="1"/>
    <col min="5" max="5" width="8.00390625" style="0" customWidth="1"/>
    <col min="6" max="7" width="7.28125" style="0" customWidth="1"/>
    <col min="8" max="8" width="7.7109375" style="0" customWidth="1"/>
  </cols>
  <sheetData>
    <row r="1" spans="2:8" ht="12.75">
      <c r="B1" s="18"/>
      <c r="C1" s="19"/>
      <c r="D1" s="21"/>
      <c r="E1" s="19"/>
      <c r="F1" s="20"/>
      <c r="G1" s="20"/>
      <c r="H1" s="20"/>
    </row>
    <row r="2" spans="1:8" ht="12.75">
      <c r="A2" t="s">
        <v>84</v>
      </c>
      <c r="B2" s="56">
        <v>0.5625</v>
      </c>
      <c r="C2" s="27">
        <v>40</v>
      </c>
      <c r="D2" s="6">
        <v>0.041666666666666664</v>
      </c>
      <c r="E2" s="4">
        <v>40</v>
      </c>
      <c r="F2" s="4">
        <v>40</v>
      </c>
      <c r="G2" s="4">
        <v>42</v>
      </c>
      <c r="H2" s="5">
        <v>44</v>
      </c>
    </row>
    <row r="3" spans="1:8" ht="12.75">
      <c r="A3" s="75" t="s">
        <v>81</v>
      </c>
      <c r="B3" s="76">
        <v>0.0625</v>
      </c>
      <c r="C3" s="27">
        <v>40</v>
      </c>
      <c r="D3" s="6"/>
      <c r="E3" s="4">
        <v>40</v>
      </c>
      <c r="F3" s="4"/>
      <c r="G3" s="4"/>
      <c r="H3" s="5"/>
    </row>
    <row r="4" spans="2:8" ht="15.75">
      <c r="B4" s="16" t="s">
        <v>70</v>
      </c>
      <c r="C4" s="1"/>
      <c r="D4" s="7"/>
      <c r="E4" s="2"/>
      <c r="F4" s="2"/>
      <c r="G4" s="2"/>
      <c r="H4" s="2"/>
    </row>
    <row r="5" spans="1:8" ht="12.75">
      <c r="A5" t="s">
        <v>83</v>
      </c>
      <c r="B5" s="74">
        <f>B2-B3</f>
        <v>0.5</v>
      </c>
      <c r="C5" s="1"/>
      <c r="D5" s="7"/>
      <c r="E5" s="2"/>
      <c r="F5" s="2"/>
      <c r="G5" s="2"/>
      <c r="H5" s="57">
        <v>173</v>
      </c>
    </row>
    <row r="6" spans="2:8" ht="12.75">
      <c r="B6" s="34"/>
      <c r="C6" s="23"/>
      <c r="D6" s="26"/>
      <c r="E6" s="24"/>
      <c r="F6" s="24"/>
      <c r="G6" s="24"/>
      <c r="H6" s="25"/>
    </row>
    <row r="7" spans="2:8" ht="12.75">
      <c r="B7" s="37"/>
      <c r="C7" s="38"/>
      <c r="D7" s="39"/>
      <c r="E7" s="36"/>
      <c r="F7" s="36"/>
      <c r="G7" s="36"/>
      <c r="H7" s="38"/>
    </row>
    <row r="8" spans="2:8" ht="12.75">
      <c r="B8" s="37"/>
      <c r="C8" s="38"/>
      <c r="D8" s="39"/>
      <c r="E8" s="36"/>
      <c r="F8" s="36"/>
      <c r="G8" s="36"/>
      <c r="H8" s="38"/>
    </row>
    <row r="9" spans="2:8" ht="21">
      <c r="B9" s="78" t="s">
        <v>14</v>
      </c>
      <c r="C9" s="79"/>
      <c r="D9" s="79"/>
      <c r="E9" s="79"/>
      <c r="F9" s="79"/>
      <c r="G9" s="80"/>
      <c r="H9" s="81" t="s">
        <v>9</v>
      </c>
    </row>
    <row r="10" spans="2:8" ht="12.75">
      <c r="B10" s="83" t="s">
        <v>15</v>
      </c>
      <c r="C10" s="84"/>
      <c r="D10" s="84"/>
      <c r="E10" s="84"/>
      <c r="F10" s="84"/>
      <c r="G10" s="85"/>
      <c r="H10" s="82"/>
    </row>
    <row r="11" spans="2:8" ht="12.75">
      <c r="B11" s="83"/>
      <c r="C11" s="84"/>
      <c r="D11" s="84"/>
      <c r="E11" s="84"/>
      <c r="F11" s="84"/>
      <c r="G11" s="85"/>
      <c r="H11" s="89" t="s">
        <v>82</v>
      </c>
    </row>
    <row r="12" spans="2:8" ht="12.75">
      <c r="B12" s="86"/>
      <c r="C12" s="87"/>
      <c r="D12" s="87"/>
      <c r="E12" s="87"/>
      <c r="F12" s="87"/>
      <c r="G12" s="88"/>
      <c r="H12" s="90"/>
    </row>
    <row r="13" spans="2:8" ht="15.75">
      <c r="B13" s="91" t="s">
        <v>13</v>
      </c>
      <c r="C13" s="93" t="s">
        <v>6</v>
      </c>
      <c r="D13" s="94"/>
      <c r="E13" s="95" t="s">
        <v>5</v>
      </c>
      <c r="F13" s="96"/>
      <c r="G13" s="96"/>
      <c r="H13" s="97"/>
    </row>
    <row r="14" spans="2:8" ht="12.75">
      <c r="B14" s="92"/>
      <c r="C14" s="61" t="s">
        <v>7</v>
      </c>
      <c r="D14" s="61" t="s">
        <v>8</v>
      </c>
      <c r="E14" s="40" t="s">
        <v>0</v>
      </c>
      <c r="F14" s="40" t="s">
        <v>2</v>
      </c>
      <c r="G14" s="63" t="s">
        <v>3</v>
      </c>
      <c r="H14" s="40" t="s">
        <v>4</v>
      </c>
    </row>
    <row r="15" spans="2:8" ht="25.5">
      <c r="B15" s="59" t="s">
        <v>75</v>
      </c>
      <c r="C15" s="60">
        <v>0</v>
      </c>
      <c r="D15" s="60">
        <v>8.4</v>
      </c>
      <c r="E15" s="58">
        <v>0.4895833333333333</v>
      </c>
      <c r="F15" s="62" t="s">
        <v>76</v>
      </c>
      <c r="G15" s="62" t="s">
        <v>76</v>
      </c>
      <c r="H15" s="62" t="s">
        <v>76</v>
      </c>
    </row>
    <row r="16" spans="2:8" ht="25.5">
      <c r="B16" s="52" t="s">
        <v>16</v>
      </c>
      <c r="C16" s="42" t="s">
        <v>1</v>
      </c>
      <c r="D16" s="42">
        <f>H5</f>
        <v>173</v>
      </c>
      <c r="E16" s="43">
        <f>B5</f>
        <v>0.5</v>
      </c>
      <c r="F16" s="43">
        <f>B2</f>
        <v>0.5625</v>
      </c>
      <c r="G16" s="43">
        <f>B2</f>
        <v>0.5625</v>
      </c>
      <c r="H16" s="43">
        <f>B2</f>
        <v>0.5625</v>
      </c>
    </row>
    <row r="17" spans="2:8" ht="12.75">
      <c r="B17" s="11" t="s">
        <v>17</v>
      </c>
      <c r="C17" s="14">
        <v>11</v>
      </c>
      <c r="D17" s="30">
        <f>IF(C17="","",$H$5-C17)</f>
        <v>162</v>
      </c>
      <c r="E17" s="34">
        <f>IF(C17="","",$B$5+($H$5-D17)*$D$2/$E$2)</f>
        <v>0.5114583333333333</v>
      </c>
      <c r="F17" s="15">
        <f>IF(C17="","",$B$2+($H$5-D17)*$D$2/$F$2)</f>
        <v>0.5739583333333333</v>
      </c>
      <c r="G17" s="15">
        <f>IF(C17="","",$B$2+($H$5-D17)*$D$2/$G$2)</f>
        <v>0.5734126984126984</v>
      </c>
      <c r="H17" s="28">
        <f>IF(C17="","",$B$2+($H$5-D17)*$D$2/$H$2)</f>
        <v>0.5729166666666666</v>
      </c>
    </row>
    <row r="18" spans="2:8" ht="12.75">
      <c r="B18" s="11" t="s">
        <v>18</v>
      </c>
      <c r="C18" s="14">
        <v>16.9</v>
      </c>
      <c r="D18" s="30">
        <f>IF(C18="","",$H$5-C18)</f>
        <v>156.1</v>
      </c>
      <c r="E18" s="34">
        <f>IF(C18="","",$B$5+($H$5-D18)*$D$2/$E$2)</f>
        <v>0.5176041666666666</v>
      </c>
      <c r="F18" s="15">
        <f>IF(C18="","",$B$2+($H$5-D18)*$D$2/$F$2)</f>
        <v>0.5801041666666666</v>
      </c>
      <c r="G18" s="15">
        <f>IF(C18="","",$B$2+($H$5-D18)*$D$2/$G$2)</f>
        <v>0.5792658730158731</v>
      </c>
      <c r="H18" s="28">
        <f>IF(C18="","",$B$2+($H$5-D18)*$D$2/$H$2)</f>
        <v>0.5785037878787879</v>
      </c>
    </row>
    <row r="19" spans="2:8" ht="12.75">
      <c r="B19" s="11" t="s">
        <v>19</v>
      </c>
      <c r="C19" s="14">
        <v>19.7</v>
      </c>
      <c r="D19" s="30">
        <f>IF(C19="","",$H$5-C19)</f>
        <v>153.3</v>
      </c>
      <c r="E19" s="34">
        <f>IF(C19="","",$B$5+($H$5-D19)*$D$2/$E$2)</f>
        <v>0.5205208333333333</v>
      </c>
      <c r="F19" s="15">
        <f>IF(C19="","",$B$2+($H$5-D19)*$D$2/$F$2)</f>
        <v>0.5830208333333333</v>
      </c>
      <c r="G19" s="15">
        <f>IF(C19="","",$B$2+($H$5-D19)*$D$2/$G$2)</f>
        <v>0.5820436507936508</v>
      </c>
      <c r="H19" s="28">
        <f>IF(C19="","",$B$2+($H$5-D19)*$D$2/$H$2)</f>
        <v>0.581155303030303</v>
      </c>
    </row>
    <row r="20" spans="2:8" ht="12.75">
      <c r="B20" s="11" t="s">
        <v>20</v>
      </c>
      <c r="C20" s="9">
        <v>22.6</v>
      </c>
      <c r="D20" s="32">
        <f>IF(C20="","",$H$5-C20)</f>
        <v>150.4</v>
      </c>
      <c r="E20" s="34">
        <f aca="true" t="shared" si="0" ref="E20:E41">IF(C20="","",$B$5+($H$5-D20)*$D$2/$E$2)</f>
        <v>0.5235416666666667</v>
      </c>
      <c r="F20" s="15">
        <f aca="true" t="shared" si="1" ref="F20:F41">IF(C20="","",$B$2+($H$5-D20)*$D$2/$F$2)</f>
        <v>0.5860416666666667</v>
      </c>
      <c r="G20" s="15">
        <f aca="true" t="shared" si="2" ref="G20:G41">IF(C20="","",$B$2+($H$5-D20)*$D$2/$G$2)</f>
        <v>0.584920634920635</v>
      </c>
      <c r="H20" s="28">
        <f aca="true" t="shared" si="3" ref="H20:H41">IF(C20="","",$B$2+($H$5-D20)*$D$2/$H$2)</f>
        <v>0.5839015151515151</v>
      </c>
    </row>
    <row r="21" spans="2:8" ht="12.75">
      <c r="B21" s="11" t="s">
        <v>21</v>
      </c>
      <c r="C21" s="9">
        <v>24.9</v>
      </c>
      <c r="D21" s="32">
        <f aca="true" t="shared" si="4" ref="D21:D41">IF(C21="","",$H$5-C21)</f>
        <v>148.1</v>
      </c>
      <c r="E21" s="34">
        <f t="shared" si="0"/>
        <v>0.5259375</v>
      </c>
      <c r="F21" s="15">
        <f t="shared" si="1"/>
        <v>0.5884375</v>
      </c>
      <c r="G21" s="15">
        <f t="shared" si="2"/>
        <v>0.587202380952381</v>
      </c>
      <c r="H21" s="28">
        <f t="shared" si="3"/>
        <v>0.5860795454545454</v>
      </c>
    </row>
    <row r="22" spans="2:8" ht="12.75">
      <c r="B22" s="11" t="s">
        <v>22</v>
      </c>
      <c r="C22" s="9">
        <v>29.4</v>
      </c>
      <c r="D22" s="32">
        <f>IF(C22="","",$H$5-C22)</f>
        <v>143.6</v>
      </c>
      <c r="E22" s="34">
        <f t="shared" si="0"/>
        <v>0.530625</v>
      </c>
      <c r="F22" s="15">
        <f t="shared" si="1"/>
        <v>0.593125</v>
      </c>
      <c r="G22" s="15">
        <f t="shared" si="2"/>
        <v>0.5916666666666667</v>
      </c>
      <c r="H22" s="28">
        <f t="shared" si="3"/>
        <v>0.5903409090909091</v>
      </c>
    </row>
    <row r="23" spans="2:8" ht="12.75">
      <c r="B23" s="13" t="s">
        <v>12</v>
      </c>
      <c r="C23" s="53">
        <v>30</v>
      </c>
      <c r="D23" s="32">
        <f t="shared" si="4"/>
        <v>143</v>
      </c>
      <c r="E23" s="34">
        <f t="shared" si="0"/>
        <v>0.53125</v>
      </c>
      <c r="F23" s="15">
        <f t="shared" si="1"/>
        <v>0.59375</v>
      </c>
      <c r="G23" s="15">
        <f t="shared" si="2"/>
        <v>0.5922619047619048</v>
      </c>
      <c r="H23" s="28">
        <f t="shared" si="3"/>
        <v>0.5909090909090909</v>
      </c>
    </row>
    <row r="24" spans="2:8" ht="12.75">
      <c r="B24" s="11" t="s">
        <v>23</v>
      </c>
      <c r="C24" s="9">
        <v>32.1</v>
      </c>
      <c r="D24" s="32">
        <f>IF(C24="","",$H$5-C24)</f>
        <v>140.9</v>
      </c>
      <c r="E24" s="34">
        <f t="shared" si="0"/>
        <v>0.5334375</v>
      </c>
      <c r="F24" s="15">
        <f t="shared" si="1"/>
        <v>0.5959375</v>
      </c>
      <c r="G24" s="15">
        <f t="shared" si="2"/>
        <v>0.5943452380952381</v>
      </c>
      <c r="H24" s="28">
        <f t="shared" si="3"/>
        <v>0.5928977272727273</v>
      </c>
    </row>
    <row r="25" spans="2:8" ht="12.75">
      <c r="B25" s="11" t="s">
        <v>24</v>
      </c>
      <c r="C25" s="9">
        <v>32.8</v>
      </c>
      <c r="D25" s="32">
        <f t="shared" si="4"/>
        <v>140.2</v>
      </c>
      <c r="E25" s="34">
        <f t="shared" si="0"/>
        <v>0.5341666666666667</v>
      </c>
      <c r="F25" s="15">
        <f t="shared" si="1"/>
        <v>0.5966666666666667</v>
      </c>
      <c r="G25" s="15">
        <f t="shared" si="2"/>
        <v>0.5950396825396825</v>
      </c>
      <c r="H25" s="28">
        <f t="shared" si="3"/>
        <v>0.5935606060606061</v>
      </c>
    </row>
    <row r="26" spans="2:8" ht="12.75">
      <c r="B26" s="11" t="s">
        <v>25</v>
      </c>
      <c r="C26" s="9">
        <v>34.3</v>
      </c>
      <c r="D26" s="32">
        <f>IF(C26="","",$H$5-C26)</f>
        <v>138.7</v>
      </c>
      <c r="E26" s="34">
        <f t="shared" si="0"/>
        <v>0.5357291666666667</v>
      </c>
      <c r="F26" s="15">
        <f t="shared" si="1"/>
        <v>0.5982291666666667</v>
      </c>
      <c r="G26" s="15">
        <f t="shared" si="2"/>
        <v>0.5965277777777778</v>
      </c>
      <c r="H26" s="28">
        <f t="shared" si="3"/>
        <v>0.5949810606060606</v>
      </c>
    </row>
    <row r="27" spans="2:8" ht="12.75">
      <c r="B27" s="11" t="s">
        <v>46</v>
      </c>
      <c r="C27" s="9">
        <v>37.1</v>
      </c>
      <c r="D27" s="32">
        <f>IF(C27="","",$H$5-C27)</f>
        <v>135.9</v>
      </c>
      <c r="E27" s="34">
        <f t="shared" si="0"/>
        <v>0.5386458333333333</v>
      </c>
      <c r="F27" s="15">
        <f t="shared" si="1"/>
        <v>0.6011458333333333</v>
      </c>
      <c r="G27" s="15">
        <f t="shared" si="2"/>
        <v>0.5993055555555555</v>
      </c>
      <c r="H27" s="28">
        <f t="shared" si="3"/>
        <v>0.5976325757575758</v>
      </c>
    </row>
    <row r="28" spans="2:8" ht="12.75">
      <c r="B28" s="11" t="s">
        <v>26</v>
      </c>
      <c r="C28" s="9">
        <v>38.4</v>
      </c>
      <c r="D28" s="32">
        <f>IF(C28="","",$H$5-C28)</f>
        <v>134.6</v>
      </c>
      <c r="E28" s="34">
        <f t="shared" si="0"/>
        <v>0.54</v>
      </c>
      <c r="F28" s="15">
        <f t="shared" si="1"/>
        <v>0.6025</v>
      </c>
      <c r="G28" s="15">
        <f t="shared" si="2"/>
        <v>0.6005952380952381</v>
      </c>
      <c r="H28" s="28">
        <f t="shared" si="3"/>
        <v>0.5988636363636364</v>
      </c>
    </row>
    <row r="29" spans="2:8" ht="12.75">
      <c r="B29" s="54" t="s">
        <v>11</v>
      </c>
      <c r="C29" s="9">
        <v>39.1</v>
      </c>
      <c r="D29" s="32">
        <f t="shared" si="4"/>
        <v>133.9</v>
      </c>
      <c r="E29" s="34">
        <f t="shared" si="0"/>
        <v>0.5407291666666667</v>
      </c>
      <c r="F29" s="15">
        <f t="shared" si="1"/>
        <v>0.6032291666666667</v>
      </c>
      <c r="G29" s="15">
        <f t="shared" si="2"/>
        <v>0.6012896825396825</v>
      </c>
      <c r="H29" s="28">
        <f t="shared" si="3"/>
        <v>0.5995265151515151</v>
      </c>
    </row>
    <row r="30" spans="2:8" ht="12.75">
      <c r="B30" s="11" t="s">
        <v>27</v>
      </c>
      <c r="C30" s="9">
        <v>44.3</v>
      </c>
      <c r="D30" s="32">
        <f t="shared" si="4"/>
        <v>128.7</v>
      </c>
      <c r="E30" s="34">
        <f t="shared" si="0"/>
        <v>0.5461458333333333</v>
      </c>
      <c r="F30" s="15">
        <f t="shared" si="1"/>
        <v>0.6086458333333333</v>
      </c>
      <c r="G30" s="15">
        <f t="shared" si="2"/>
        <v>0.6064484126984127</v>
      </c>
      <c r="H30" s="28">
        <f t="shared" si="3"/>
        <v>0.6044507575757576</v>
      </c>
    </row>
    <row r="31" spans="2:8" ht="12.75">
      <c r="B31" s="12" t="s">
        <v>47</v>
      </c>
      <c r="C31" s="9">
        <v>45.2</v>
      </c>
      <c r="D31" s="32">
        <f>IF(C31="","",$H$5-C31)</f>
        <v>127.8</v>
      </c>
      <c r="E31" s="34">
        <f t="shared" si="0"/>
        <v>0.5470833333333334</v>
      </c>
      <c r="F31" s="15">
        <f t="shared" si="1"/>
        <v>0.6095833333333334</v>
      </c>
      <c r="G31" s="15">
        <f t="shared" si="2"/>
        <v>0.6073412698412698</v>
      </c>
      <c r="H31" s="28">
        <f t="shared" si="3"/>
        <v>0.6053030303030303</v>
      </c>
    </row>
    <row r="32" spans="2:8" ht="12.75">
      <c r="B32" s="11" t="s">
        <v>87</v>
      </c>
      <c r="C32" s="9">
        <v>47.1</v>
      </c>
      <c r="D32" s="32">
        <f>IF(C32="","",$H$5-C32)</f>
        <v>125.9</v>
      </c>
      <c r="E32" s="34">
        <f t="shared" si="0"/>
        <v>0.5490625</v>
      </c>
      <c r="F32" s="15">
        <f t="shared" si="1"/>
        <v>0.6115625</v>
      </c>
      <c r="G32" s="15">
        <f t="shared" si="2"/>
        <v>0.6092261904761904</v>
      </c>
      <c r="H32" s="28">
        <f t="shared" si="3"/>
        <v>0.6071022727272727</v>
      </c>
    </row>
    <row r="33" spans="2:8" ht="12.75">
      <c r="B33" s="11" t="s">
        <v>28</v>
      </c>
      <c r="C33" s="9">
        <v>49.4</v>
      </c>
      <c r="D33" s="32">
        <f>IF(C33="","",$H$5-C33)</f>
        <v>123.6</v>
      </c>
      <c r="E33" s="34">
        <f t="shared" si="0"/>
        <v>0.5514583333333334</v>
      </c>
      <c r="F33" s="15">
        <f t="shared" si="1"/>
        <v>0.6139583333333334</v>
      </c>
      <c r="G33" s="15">
        <f t="shared" si="2"/>
        <v>0.6115079365079366</v>
      </c>
      <c r="H33" s="28">
        <f t="shared" si="3"/>
        <v>0.609280303030303</v>
      </c>
    </row>
    <row r="34" spans="2:8" ht="12.75">
      <c r="B34" s="11" t="s">
        <v>29</v>
      </c>
      <c r="C34" s="9">
        <v>51</v>
      </c>
      <c r="D34" s="32">
        <f>IF(C34="","",$H$5-C34)</f>
        <v>122</v>
      </c>
      <c r="E34" s="34">
        <f t="shared" si="0"/>
        <v>0.553125</v>
      </c>
      <c r="F34" s="15">
        <f t="shared" si="1"/>
        <v>0.615625</v>
      </c>
      <c r="G34" s="15">
        <f t="shared" si="2"/>
        <v>0.6130952380952381</v>
      </c>
      <c r="H34" s="28">
        <f t="shared" si="3"/>
        <v>0.6107954545454546</v>
      </c>
    </row>
    <row r="35" spans="2:8" ht="12.75">
      <c r="B35" s="13" t="s">
        <v>88</v>
      </c>
      <c r="C35" s="9">
        <v>51.1</v>
      </c>
      <c r="D35" s="32">
        <f>IF(C35="","",$H$5-C35)</f>
        <v>121.9</v>
      </c>
      <c r="E35" s="34">
        <f t="shared" si="0"/>
        <v>0.5532291666666667</v>
      </c>
      <c r="F35" s="15">
        <f t="shared" si="1"/>
        <v>0.6157291666666667</v>
      </c>
      <c r="G35" s="15">
        <f t="shared" si="2"/>
        <v>0.6131944444444445</v>
      </c>
      <c r="H35" s="28">
        <f t="shared" si="3"/>
        <v>0.6108901515151515</v>
      </c>
    </row>
    <row r="36" spans="2:8" ht="12.75">
      <c r="B36" s="11" t="s">
        <v>30</v>
      </c>
      <c r="C36" s="9">
        <v>53</v>
      </c>
      <c r="D36" s="32">
        <f t="shared" si="4"/>
        <v>120</v>
      </c>
      <c r="E36" s="34">
        <f t="shared" si="0"/>
        <v>0.5552083333333333</v>
      </c>
      <c r="F36" s="15">
        <f t="shared" si="1"/>
        <v>0.6177083333333333</v>
      </c>
      <c r="G36" s="15">
        <f t="shared" si="2"/>
        <v>0.6150793650793651</v>
      </c>
      <c r="H36" s="28">
        <f t="shared" si="3"/>
        <v>0.6126893939393939</v>
      </c>
    </row>
    <row r="37" spans="2:8" ht="12.75">
      <c r="B37" s="11" t="s">
        <v>31</v>
      </c>
      <c r="C37" s="9">
        <v>55.1</v>
      </c>
      <c r="D37" s="32">
        <f t="shared" si="4"/>
        <v>117.9</v>
      </c>
      <c r="E37" s="34">
        <f t="shared" si="0"/>
        <v>0.5573958333333333</v>
      </c>
      <c r="F37" s="15">
        <f t="shared" si="1"/>
        <v>0.6198958333333333</v>
      </c>
      <c r="G37" s="15">
        <f t="shared" si="2"/>
        <v>0.6171626984126984</v>
      </c>
      <c r="H37" s="28">
        <f t="shared" si="3"/>
        <v>0.6146780303030303</v>
      </c>
    </row>
    <row r="38" spans="1:8" ht="12.75">
      <c r="A38" s="77"/>
      <c r="B38" s="11" t="s">
        <v>48</v>
      </c>
      <c r="C38" s="9">
        <v>59.9</v>
      </c>
      <c r="D38" s="32">
        <f t="shared" si="4"/>
        <v>113.1</v>
      </c>
      <c r="E38" s="34">
        <f t="shared" si="0"/>
        <v>0.5623958333333333</v>
      </c>
      <c r="F38" s="15">
        <f t="shared" si="1"/>
        <v>0.6248958333333333</v>
      </c>
      <c r="G38" s="15">
        <f t="shared" si="2"/>
        <v>0.6219246031746032</v>
      </c>
      <c r="H38" s="28">
        <f t="shared" si="3"/>
        <v>0.6192234848484849</v>
      </c>
    </row>
    <row r="39" spans="2:8" ht="12.75">
      <c r="B39" s="11" t="s">
        <v>85</v>
      </c>
      <c r="C39" s="9">
        <v>64.8</v>
      </c>
      <c r="D39" s="32">
        <f t="shared" si="4"/>
        <v>108.2</v>
      </c>
      <c r="E39" s="34">
        <f t="shared" si="0"/>
        <v>0.5675</v>
      </c>
      <c r="F39" s="15">
        <f t="shared" si="1"/>
        <v>0.63</v>
      </c>
      <c r="G39" s="15">
        <f t="shared" si="2"/>
        <v>0.6267857142857143</v>
      </c>
      <c r="H39" s="28">
        <f t="shared" si="3"/>
        <v>0.6238636363636364</v>
      </c>
    </row>
    <row r="40" spans="2:8" ht="12.75">
      <c r="B40" s="11" t="s">
        <v>86</v>
      </c>
      <c r="C40" s="9">
        <v>65.8</v>
      </c>
      <c r="D40" s="32">
        <f t="shared" si="4"/>
        <v>107.2</v>
      </c>
      <c r="E40" s="34">
        <f t="shared" si="0"/>
        <v>0.5685416666666666</v>
      </c>
      <c r="F40" s="15">
        <f t="shared" si="1"/>
        <v>0.6310416666666666</v>
      </c>
      <c r="G40" s="15">
        <f t="shared" si="2"/>
        <v>0.6277777777777778</v>
      </c>
      <c r="H40" s="28">
        <f t="shared" si="3"/>
        <v>0.624810606060606</v>
      </c>
    </row>
    <row r="41" spans="2:8" ht="12.75">
      <c r="B41" s="11" t="s">
        <v>33</v>
      </c>
      <c r="C41" s="9">
        <v>68.1</v>
      </c>
      <c r="D41" s="32">
        <f t="shared" si="4"/>
        <v>104.9</v>
      </c>
      <c r="E41" s="34">
        <f t="shared" si="0"/>
        <v>0.5709375</v>
      </c>
      <c r="F41" s="15">
        <f t="shared" si="1"/>
        <v>0.6334375</v>
      </c>
      <c r="G41" s="15">
        <f t="shared" si="2"/>
        <v>0.6300595238095238</v>
      </c>
      <c r="H41" s="28">
        <f t="shared" si="3"/>
        <v>0.6269886363636363</v>
      </c>
    </row>
    <row r="42" spans="2:8" ht="12.75">
      <c r="B42" s="11" t="s">
        <v>34</v>
      </c>
      <c r="C42" s="9">
        <v>70.9</v>
      </c>
      <c r="D42" s="32">
        <f>IF(C42="","",$H$5-C42)</f>
        <v>102.1</v>
      </c>
      <c r="E42" s="34">
        <f>IF(C42="","",$B$5+($H$5-D42)*$D$2/$E$2)</f>
        <v>0.5738541666666667</v>
      </c>
      <c r="F42" s="15">
        <f>IF(C42="","",$B$2+($H$5-D42)*$D$2/$F$2)</f>
        <v>0.6363541666666667</v>
      </c>
      <c r="G42" s="15">
        <f>IF(C42="","",$B$2+($H$5-D42)*$D$2/$G$2)</f>
        <v>0.6328373015873016</v>
      </c>
      <c r="H42" s="28">
        <f>IF(C42="","",$B$2+($H$5-D42)*$D$2/$H$2)</f>
        <v>0.6296401515151515</v>
      </c>
    </row>
    <row r="43" spans="2:8" ht="12.75">
      <c r="B43" s="49" t="s">
        <v>35</v>
      </c>
      <c r="C43" s="9">
        <v>73.2</v>
      </c>
      <c r="D43" s="32">
        <f aca="true" t="shared" si="5" ref="D43:D79">IF(C43="","",$H$5-C43)</f>
        <v>99.8</v>
      </c>
      <c r="E43" s="34">
        <f aca="true" t="shared" si="6" ref="E43:E79">IF(C43="","",$B$5+($H$5-D43)*$D$2/$E$2)</f>
        <v>0.57625</v>
      </c>
      <c r="F43" s="15">
        <f aca="true" t="shared" si="7" ref="F43:F79">IF(C43="","",$B$2+($H$5-D43)*$D$2/$F$2)</f>
        <v>0.63875</v>
      </c>
      <c r="G43" s="15">
        <f aca="true" t="shared" si="8" ref="G43:G79">IF(C43="","",$B$2+($H$5-D43)*$D$2/$G$2)</f>
        <v>0.6351190476190476</v>
      </c>
      <c r="H43" s="28">
        <f aca="true" t="shared" si="9" ref="H43:H79">IF(C43="","",$B$2+($H$5-D43)*$D$2/$H$2)</f>
        <v>0.6318181818181818</v>
      </c>
    </row>
    <row r="44" spans="2:8" ht="12.75">
      <c r="B44" s="11" t="s">
        <v>36</v>
      </c>
      <c r="C44" s="9">
        <v>75.2</v>
      </c>
      <c r="D44" s="32">
        <f t="shared" si="5"/>
        <v>97.8</v>
      </c>
      <c r="E44" s="34">
        <f t="shared" si="6"/>
        <v>0.5783333333333334</v>
      </c>
      <c r="F44" s="15">
        <f t="shared" si="7"/>
        <v>0.6408333333333334</v>
      </c>
      <c r="G44" s="15">
        <f t="shared" si="8"/>
        <v>0.6371031746031746</v>
      </c>
      <c r="H44" s="28">
        <f t="shared" si="9"/>
        <v>0.6337121212121212</v>
      </c>
    </row>
    <row r="45" spans="2:8" ht="12.75">
      <c r="B45" s="11" t="s">
        <v>36</v>
      </c>
      <c r="C45" s="9">
        <v>77.2</v>
      </c>
      <c r="D45" s="32">
        <f t="shared" si="5"/>
        <v>95.8</v>
      </c>
      <c r="E45" s="34">
        <f t="shared" si="6"/>
        <v>0.5804166666666667</v>
      </c>
      <c r="F45" s="15">
        <f t="shared" si="7"/>
        <v>0.6429166666666667</v>
      </c>
      <c r="G45" s="15">
        <f t="shared" si="8"/>
        <v>0.6390873015873015</v>
      </c>
      <c r="H45" s="28">
        <f t="shared" si="9"/>
        <v>0.6356060606060606</v>
      </c>
    </row>
    <row r="46" spans="2:8" ht="12.75">
      <c r="B46" s="41" t="s">
        <v>37</v>
      </c>
      <c r="C46" s="9">
        <v>78.7</v>
      </c>
      <c r="D46" s="32">
        <f t="shared" si="5"/>
        <v>94.3</v>
      </c>
      <c r="E46" s="34">
        <f t="shared" si="6"/>
        <v>0.5819791666666667</v>
      </c>
      <c r="F46" s="15">
        <f t="shared" si="7"/>
        <v>0.6444791666666667</v>
      </c>
      <c r="G46" s="15">
        <f t="shared" si="8"/>
        <v>0.6405753968253969</v>
      </c>
      <c r="H46" s="28">
        <f t="shared" si="9"/>
        <v>0.6370265151515151</v>
      </c>
    </row>
    <row r="47" spans="2:8" ht="12.75">
      <c r="B47" s="11" t="s">
        <v>38</v>
      </c>
      <c r="C47" s="9">
        <v>81.2</v>
      </c>
      <c r="D47" s="32">
        <f t="shared" si="5"/>
        <v>91.8</v>
      </c>
      <c r="E47" s="34">
        <f t="shared" si="6"/>
        <v>0.5845833333333333</v>
      </c>
      <c r="F47" s="15">
        <f t="shared" si="7"/>
        <v>0.6470833333333333</v>
      </c>
      <c r="G47" s="15">
        <f t="shared" si="8"/>
        <v>0.6430555555555556</v>
      </c>
      <c r="H47" s="28">
        <f t="shared" si="9"/>
        <v>0.6393939393939394</v>
      </c>
    </row>
    <row r="48" spans="2:8" ht="12.75">
      <c r="B48" s="54" t="s">
        <v>11</v>
      </c>
      <c r="C48" s="9">
        <v>83.8</v>
      </c>
      <c r="D48" s="32">
        <f t="shared" si="5"/>
        <v>89.2</v>
      </c>
      <c r="E48" s="34">
        <f t="shared" si="6"/>
        <v>0.5872916666666667</v>
      </c>
      <c r="F48" s="15">
        <f t="shared" si="7"/>
        <v>0.6497916666666667</v>
      </c>
      <c r="G48" s="15">
        <f t="shared" si="8"/>
        <v>0.6456349206349207</v>
      </c>
      <c r="H48" s="28">
        <f t="shared" si="9"/>
        <v>0.6418560606060606</v>
      </c>
    </row>
    <row r="49" spans="2:8" ht="12.75">
      <c r="B49" s="22" t="s">
        <v>39</v>
      </c>
      <c r="C49" s="9">
        <v>84.3</v>
      </c>
      <c r="D49" s="32">
        <f t="shared" si="5"/>
        <v>88.7</v>
      </c>
      <c r="E49" s="34">
        <f t="shared" si="6"/>
        <v>0.5878125</v>
      </c>
      <c r="F49" s="15">
        <f t="shared" si="7"/>
        <v>0.6503125</v>
      </c>
      <c r="G49" s="15">
        <f t="shared" si="8"/>
        <v>0.6461309523809524</v>
      </c>
      <c r="H49" s="28">
        <f t="shared" si="9"/>
        <v>0.6423295454545455</v>
      </c>
    </row>
    <row r="50" spans="2:8" ht="12.75">
      <c r="B50" s="22" t="s">
        <v>40</v>
      </c>
      <c r="C50" s="9">
        <v>86.5</v>
      </c>
      <c r="D50" s="32">
        <f t="shared" si="5"/>
        <v>86.5</v>
      </c>
      <c r="E50" s="34">
        <f t="shared" si="6"/>
        <v>0.5901041666666667</v>
      </c>
      <c r="F50" s="15">
        <f t="shared" si="7"/>
        <v>0.6526041666666667</v>
      </c>
      <c r="G50" s="15">
        <f t="shared" si="8"/>
        <v>0.6483134920634921</v>
      </c>
      <c r="H50" s="28">
        <f t="shared" si="9"/>
        <v>0.6444128787878788</v>
      </c>
    </row>
    <row r="51" spans="2:8" ht="12.75">
      <c r="B51" s="22" t="s">
        <v>41</v>
      </c>
      <c r="C51" s="9">
        <v>87.5</v>
      </c>
      <c r="D51" s="32">
        <f t="shared" si="5"/>
        <v>85.5</v>
      </c>
      <c r="E51" s="34">
        <f t="shared" si="6"/>
        <v>0.5911458333333334</v>
      </c>
      <c r="F51" s="15">
        <f t="shared" si="7"/>
        <v>0.6536458333333334</v>
      </c>
      <c r="G51" s="15">
        <f t="shared" si="8"/>
        <v>0.6493055555555556</v>
      </c>
      <c r="H51" s="28">
        <f t="shared" si="9"/>
        <v>0.6453598484848485</v>
      </c>
    </row>
    <row r="52" spans="2:8" ht="12.75">
      <c r="B52" s="22" t="s">
        <v>42</v>
      </c>
      <c r="C52" s="9">
        <v>88.5</v>
      </c>
      <c r="D52" s="32">
        <f t="shared" si="5"/>
        <v>84.5</v>
      </c>
      <c r="E52" s="34">
        <f t="shared" si="6"/>
        <v>0.5921875</v>
      </c>
      <c r="F52" s="15">
        <f t="shared" si="7"/>
        <v>0.6546875</v>
      </c>
      <c r="G52" s="15">
        <f t="shared" si="8"/>
        <v>0.6502976190476191</v>
      </c>
      <c r="H52" s="28">
        <f t="shared" si="9"/>
        <v>0.6463068181818181</v>
      </c>
    </row>
    <row r="53" spans="2:8" ht="12.75">
      <c r="B53" s="12" t="s">
        <v>72</v>
      </c>
      <c r="C53" s="9">
        <v>92.3</v>
      </c>
      <c r="D53" s="32">
        <f t="shared" si="5"/>
        <v>80.7</v>
      </c>
      <c r="E53" s="34">
        <f t="shared" si="6"/>
        <v>0.5961458333333334</v>
      </c>
      <c r="F53" s="15">
        <f t="shared" si="7"/>
        <v>0.6586458333333334</v>
      </c>
      <c r="G53" s="15">
        <f t="shared" si="8"/>
        <v>0.6540674603174603</v>
      </c>
      <c r="H53" s="28">
        <f t="shared" si="9"/>
        <v>0.649905303030303</v>
      </c>
    </row>
    <row r="54" spans="2:8" ht="12.75">
      <c r="B54" s="41" t="s">
        <v>43</v>
      </c>
      <c r="C54" s="9">
        <v>93.60000000000001</v>
      </c>
      <c r="D54" s="32">
        <f t="shared" si="5"/>
        <v>79.39999999999999</v>
      </c>
      <c r="E54" s="34">
        <f t="shared" si="6"/>
        <v>0.5975</v>
      </c>
      <c r="F54" s="15">
        <f t="shared" si="7"/>
        <v>0.66</v>
      </c>
      <c r="G54" s="15">
        <f t="shared" si="8"/>
        <v>0.6553571428571429</v>
      </c>
      <c r="H54" s="28">
        <f t="shared" si="9"/>
        <v>0.6511363636363636</v>
      </c>
    </row>
    <row r="55" spans="2:8" ht="12.75">
      <c r="B55" s="46" t="s">
        <v>44</v>
      </c>
      <c r="C55" s="9">
        <v>97.10000000000001</v>
      </c>
      <c r="D55" s="32">
        <f t="shared" si="5"/>
        <v>75.89999999999999</v>
      </c>
      <c r="E55" s="34">
        <f t="shared" si="6"/>
        <v>0.6011458333333334</v>
      </c>
      <c r="F55" s="15">
        <f t="shared" si="7"/>
        <v>0.6636458333333334</v>
      </c>
      <c r="G55" s="15">
        <f t="shared" si="8"/>
        <v>0.6588293650793651</v>
      </c>
      <c r="H55" s="28">
        <f t="shared" si="9"/>
        <v>0.6544507575757575</v>
      </c>
    </row>
    <row r="56" spans="2:8" ht="12.75">
      <c r="B56" s="54" t="s">
        <v>64</v>
      </c>
      <c r="C56" s="9">
        <v>97.9</v>
      </c>
      <c r="D56" s="32">
        <f t="shared" si="5"/>
        <v>75.1</v>
      </c>
      <c r="E56" s="34">
        <f t="shared" si="6"/>
        <v>0.6019791666666666</v>
      </c>
      <c r="F56" s="15">
        <f t="shared" si="7"/>
        <v>0.6644791666666666</v>
      </c>
      <c r="G56" s="15">
        <f t="shared" si="8"/>
        <v>0.6596230158730159</v>
      </c>
      <c r="H56" s="28">
        <f t="shared" si="9"/>
        <v>0.6552083333333334</v>
      </c>
    </row>
    <row r="57" spans="2:8" ht="12.75">
      <c r="B57" s="55" t="s">
        <v>49</v>
      </c>
      <c r="C57" s="9">
        <v>98.10000000000001</v>
      </c>
      <c r="D57" s="32">
        <f t="shared" si="5"/>
        <v>74.89999999999999</v>
      </c>
      <c r="E57" s="34">
        <f t="shared" si="6"/>
        <v>0.6021875</v>
      </c>
      <c r="F57" s="15">
        <f t="shared" si="7"/>
        <v>0.6646875</v>
      </c>
      <c r="G57" s="15">
        <f t="shared" si="8"/>
        <v>0.6598214285714286</v>
      </c>
      <c r="H57" s="28">
        <f t="shared" si="9"/>
        <v>0.6553977272727273</v>
      </c>
    </row>
    <row r="58" spans="2:8" ht="12.75">
      <c r="B58" s="11" t="s">
        <v>45</v>
      </c>
      <c r="C58" s="9">
        <v>98.8</v>
      </c>
      <c r="D58" s="32">
        <f t="shared" si="5"/>
        <v>74.2</v>
      </c>
      <c r="E58" s="34">
        <f t="shared" si="6"/>
        <v>0.6029166666666667</v>
      </c>
      <c r="F58" s="15">
        <f t="shared" si="7"/>
        <v>0.6654166666666667</v>
      </c>
      <c r="G58" s="15">
        <f t="shared" si="8"/>
        <v>0.660515873015873</v>
      </c>
      <c r="H58" s="28">
        <f t="shared" si="9"/>
        <v>0.656060606060606</v>
      </c>
    </row>
    <row r="59" spans="2:8" ht="12.75">
      <c r="B59" s="55" t="s">
        <v>50</v>
      </c>
      <c r="C59" s="9">
        <v>99.9</v>
      </c>
      <c r="D59" s="32">
        <f t="shared" si="5"/>
        <v>73.1</v>
      </c>
      <c r="E59" s="34">
        <f t="shared" si="6"/>
        <v>0.6040625</v>
      </c>
      <c r="F59" s="15">
        <f t="shared" si="7"/>
        <v>0.6665625</v>
      </c>
      <c r="G59" s="15">
        <f t="shared" si="8"/>
        <v>0.6616071428571428</v>
      </c>
      <c r="H59" s="28">
        <f t="shared" si="9"/>
        <v>0.6571022727272727</v>
      </c>
    </row>
    <row r="60" spans="2:8" ht="12.75">
      <c r="B60" s="55" t="s">
        <v>79</v>
      </c>
      <c r="C60" s="9">
        <v>99.9</v>
      </c>
      <c r="D60" s="32">
        <f t="shared" si="5"/>
        <v>73.1</v>
      </c>
      <c r="E60" s="34">
        <f t="shared" si="6"/>
        <v>0.6040625</v>
      </c>
      <c r="F60" s="15">
        <f t="shared" si="7"/>
        <v>0.6665625</v>
      </c>
      <c r="G60" s="15">
        <f t="shared" si="8"/>
        <v>0.6616071428571428</v>
      </c>
      <c r="H60" s="28">
        <f t="shared" si="9"/>
        <v>0.6571022727272727</v>
      </c>
    </row>
    <row r="61" spans="2:8" ht="12.75">
      <c r="B61" s="13" t="s">
        <v>71</v>
      </c>
      <c r="C61" s="9">
        <v>102.5</v>
      </c>
      <c r="D61" s="32">
        <f t="shared" si="5"/>
        <v>70.5</v>
      </c>
      <c r="E61" s="34">
        <f t="shared" si="6"/>
        <v>0.6067708333333334</v>
      </c>
      <c r="F61" s="15">
        <f t="shared" si="7"/>
        <v>0.6692708333333334</v>
      </c>
      <c r="G61" s="15">
        <f t="shared" si="8"/>
        <v>0.6641865079365079</v>
      </c>
      <c r="H61" s="28">
        <f t="shared" si="9"/>
        <v>0.6595643939393939</v>
      </c>
    </row>
    <row r="62" spans="2:8" ht="12.75">
      <c r="B62" s="11" t="s">
        <v>51</v>
      </c>
      <c r="C62" s="9">
        <v>104.10000000000001</v>
      </c>
      <c r="D62" s="32">
        <f t="shared" si="5"/>
        <v>68.89999999999999</v>
      </c>
      <c r="E62" s="34">
        <f t="shared" si="6"/>
        <v>0.6084375</v>
      </c>
      <c r="F62" s="15">
        <f t="shared" si="7"/>
        <v>0.6709375</v>
      </c>
      <c r="G62" s="15">
        <f t="shared" si="8"/>
        <v>0.6657738095238095</v>
      </c>
      <c r="H62" s="28">
        <f t="shared" si="9"/>
        <v>0.6610795454545455</v>
      </c>
    </row>
    <row r="63" spans="2:8" ht="12.75">
      <c r="B63" s="11" t="s">
        <v>52</v>
      </c>
      <c r="C63" s="48">
        <v>105.9</v>
      </c>
      <c r="D63" s="32">
        <f t="shared" si="5"/>
        <v>67.1</v>
      </c>
      <c r="E63" s="34">
        <f t="shared" si="6"/>
        <v>0.6103125</v>
      </c>
      <c r="F63" s="15">
        <f t="shared" si="7"/>
        <v>0.6728125</v>
      </c>
      <c r="G63" s="15">
        <f t="shared" si="8"/>
        <v>0.6675595238095238</v>
      </c>
      <c r="H63" s="28">
        <f t="shared" si="9"/>
        <v>0.662784090909091</v>
      </c>
    </row>
    <row r="64" spans="2:8" ht="12.75">
      <c r="B64" s="47" t="s">
        <v>53</v>
      </c>
      <c r="C64" s="48">
        <v>107.10000000000001</v>
      </c>
      <c r="D64" s="32">
        <f t="shared" si="5"/>
        <v>65.89999999999999</v>
      </c>
      <c r="E64" s="34">
        <f t="shared" si="6"/>
        <v>0.6115625</v>
      </c>
      <c r="F64" s="15">
        <f t="shared" si="7"/>
        <v>0.6740625</v>
      </c>
      <c r="G64" s="15">
        <f t="shared" si="8"/>
        <v>0.66875</v>
      </c>
      <c r="H64" s="28">
        <f t="shared" si="9"/>
        <v>0.6639204545454546</v>
      </c>
    </row>
    <row r="65" spans="2:8" ht="12.75">
      <c r="B65" s="13" t="s">
        <v>32</v>
      </c>
      <c r="C65" s="9">
        <v>108.9</v>
      </c>
      <c r="D65" s="32">
        <f t="shared" si="5"/>
        <v>64.1</v>
      </c>
      <c r="E65" s="34">
        <f t="shared" si="6"/>
        <v>0.6134375</v>
      </c>
      <c r="F65" s="15">
        <f t="shared" si="7"/>
        <v>0.6759375</v>
      </c>
      <c r="G65" s="15">
        <f t="shared" si="8"/>
        <v>0.6705357142857142</v>
      </c>
      <c r="H65" s="28">
        <f t="shared" si="9"/>
        <v>0.665625</v>
      </c>
    </row>
    <row r="66" spans="2:8" ht="12.75">
      <c r="B66" s="51" t="s">
        <v>54</v>
      </c>
      <c r="C66" s="48">
        <v>109.10000000000001</v>
      </c>
      <c r="D66" s="32">
        <f t="shared" si="5"/>
        <v>63.89999999999999</v>
      </c>
      <c r="E66" s="34">
        <f t="shared" si="6"/>
        <v>0.6136458333333333</v>
      </c>
      <c r="F66" s="15">
        <f t="shared" si="7"/>
        <v>0.6761458333333333</v>
      </c>
      <c r="G66" s="15">
        <f t="shared" si="8"/>
        <v>0.6707341269841269</v>
      </c>
      <c r="H66" s="28">
        <f t="shared" si="9"/>
        <v>0.6658143939393939</v>
      </c>
    </row>
    <row r="67" spans="2:8" ht="12.75">
      <c r="B67" s="13" t="s">
        <v>32</v>
      </c>
      <c r="C67" s="9">
        <v>110.60000000000001</v>
      </c>
      <c r="D67" s="32">
        <f t="shared" si="5"/>
        <v>62.39999999999999</v>
      </c>
      <c r="E67" s="34">
        <f t="shared" si="6"/>
        <v>0.6152083333333334</v>
      </c>
      <c r="F67" s="15">
        <f t="shared" si="7"/>
        <v>0.6777083333333334</v>
      </c>
      <c r="G67" s="15">
        <f t="shared" si="8"/>
        <v>0.6722222222222223</v>
      </c>
      <c r="H67" s="28">
        <f t="shared" si="9"/>
        <v>0.6672348484848485</v>
      </c>
    </row>
    <row r="68" spans="2:8" ht="12.75">
      <c r="B68" s="73" t="s">
        <v>55</v>
      </c>
      <c r="C68" s="48">
        <v>111.10000000000001</v>
      </c>
      <c r="D68" s="32">
        <f t="shared" si="5"/>
        <v>61.89999999999999</v>
      </c>
      <c r="E68" s="34">
        <f t="shared" si="6"/>
        <v>0.6157291666666667</v>
      </c>
      <c r="F68" s="15">
        <f t="shared" si="7"/>
        <v>0.6782291666666667</v>
      </c>
      <c r="G68" s="15">
        <f t="shared" si="8"/>
        <v>0.6727182539682539</v>
      </c>
      <c r="H68" s="28">
        <f t="shared" si="9"/>
        <v>0.6677083333333333</v>
      </c>
    </row>
    <row r="69" spans="2:8" ht="12.75">
      <c r="B69" s="73" t="s">
        <v>56</v>
      </c>
      <c r="C69" s="48">
        <v>112.10000000000001</v>
      </c>
      <c r="D69" s="32">
        <f t="shared" si="5"/>
        <v>60.89999999999999</v>
      </c>
      <c r="E69" s="34">
        <f t="shared" si="6"/>
        <v>0.6167708333333334</v>
      </c>
      <c r="F69" s="15">
        <f t="shared" si="7"/>
        <v>0.6792708333333334</v>
      </c>
      <c r="G69" s="15">
        <f t="shared" si="8"/>
        <v>0.6737103174603175</v>
      </c>
      <c r="H69" s="28">
        <f t="shared" si="9"/>
        <v>0.6686553030303031</v>
      </c>
    </row>
    <row r="70" spans="2:8" ht="12.75">
      <c r="B70" s="11" t="s">
        <v>57</v>
      </c>
      <c r="C70" s="48">
        <v>118</v>
      </c>
      <c r="D70" s="32">
        <f t="shared" si="5"/>
        <v>55</v>
      </c>
      <c r="E70" s="34">
        <f t="shared" si="6"/>
        <v>0.6229166666666667</v>
      </c>
      <c r="F70" s="15">
        <f t="shared" si="7"/>
        <v>0.6854166666666667</v>
      </c>
      <c r="G70" s="15">
        <f t="shared" si="8"/>
        <v>0.6795634920634921</v>
      </c>
      <c r="H70" s="28">
        <f t="shared" si="9"/>
        <v>0.6742424242424242</v>
      </c>
    </row>
    <row r="71" spans="2:8" ht="12.75">
      <c r="B71" s="11" t="s">
        <v>58</v>
      </c>
      <c r="C71" s="48">
        <v>119.8</v>
      </c>
      <c r="D71" s="32">
        <f t="shared" si="5"/>
        <v>53.2</v>
      </c>
      <c r="E71" s="34">
        <f t="shared" si="6"/>
        <v>0.6247916666666666</v>
      </c>
      <c r="F71" s="15">
        <f t="shared" si="7"/>
        <v>0.6872916666666666</v>
      </c>
      <c r="G71" s="15">
        <f t="shared" si="8"/>
        <v>0.6813492063492064</v>
      </c>
      <c r="H71" s="28">
        <f t="shared" si="9"/>
        <v>0.6759469696969697</v>
      </c>
    </row>
    <row r="72" spans="2:8" ht="12.75">
      <c r="B72" s="73" t="s">
        <v>59</v>
      </c>
      <c r="C72" s="48">
        <v>122.4</v>
      </c>
      <c r="D72" s="32">
        <f t="shared" si="5"/>
        <v>50.599999999999994</v>
      </c>
      <c r="E72" s="34">
        <f t="shared" si="6"/>
        <v>0.6275</v>
      </c>
      <c r="F72" s="15">
        <f t="shared" si="7"/>
        <v>0.69</v>
      </c>
      <c r="G72" s="15">
        <f t="shared" si="8"/>
        <v>0.6839285714285714</v>
      </c>
      <c r="H72" s="28">
        <f t="shared" si="9"/>
        <v>0.678409090909091</v>
      </c>
    </row>
    <row r="73" spans="2:8" ht="12.75">
      <c r="B73" s="73" t="s">
        <v>60</v>
      </c>
      <c r="C73" s="48">
        <v>125.7</v>
      </c>
      <c r="D73" s="32">
        <f t="shared" si="5"/>
        <v>47.3</v>
      </c>
      <c r="E73" s="34">
        <f t="shared" si="6"/>
        <v>0.6309374999999999</v>
      </c>
      <c r="F73" s="15">
        <f t="shared" si="7"/>
        <v>0.6934374999999999</v>
      </c>
      <c r="G73" s="15">
        <f t="shared" si="8"/>
        <v>0.687202380952381</v>
      </c>
      <c r="H73" s="28">
        <f t="shared" si="9"/>
        <v>0.6815340909090909</v>
      </c>
    </row>
    <row r="74" spans="2:8" ht="12.75">
      <c r="B74" s="12" t="s">
        <v>73</v>
      </c>
      <c r="C74" s="48">
        <v>126.7</v>
      </c>
      <c r="D74" s="32">
        <f t="shared" si="5"/>
        <v>46.3</v>
      </c>
      <c r="E74" s="34">
        <f t="shared" si="6"/>
        <v>0.6319791666666666</v>
      </c>
      <c r="F74" s="15">
        <f t="shared" si="7"/>
        <v>0.6944791666666666</v>
      </c>
      <c r="G74" s="15">
        <f t="shared" si="8"/>
        <v>0.6881944444444444</v>
      </c>
      <c r="H74" s="28">
        <f t="shared" si="9"/>
        <v>0.6824810606060606</v>
      </c>
    </row>
    <row r="75" spans="2:8" ht="12.75">
      <c r="B75" s="49" t="s">
        <v>74</v>
      </c>
      <c r="C75" s="32">
        <v>128.7</v>
      </c>
      <c r="D75" s="32">
        <f t="shared" si="5"/>
        <v>44.30000000000001</v>
      </c>
      <c r="E75" s="34">
        <f t="shared" si="6"/>
        <v>0.6340625</v>
      </c>
      <c r="F75" s="15">
        <f t="shared" si="7"/>
        <v>0.6965625</v>
      </c>
      <c r="G75" s="15">
        <f t="shared" si="8"/>
        <v>0.6901785714285714</v>
      </c>
      <c r="H75" s="28">
        <f t="shared" si="9"/>
        <v>0.684375</v>
      </c>
    </row>
    <row r="76" spans="2:8" ht="12.75">
      <c r="B76" s="50" t="s">
        <v>61</v>
      </c>
      <c r="C76" s="32">
        <v>130.5</v>
      </c>
      <c r="D76" s="32">
        <f t="shared" si="5"/>
        <v>42.5</v>
      </c>
      <c r="E76" s="34">
        <f t="shared" si="6"/>
        <v>0.6359375</v>
      </c>
      <c r="F76" s="15">
        <f t="shared" si="7"/>
        <v>0.6984375</v>
      </c>
      <c r="G76" s="15">
        <f t="shared" si="8"/>
        <v>0.6919642857142857</v>
      </c>
      <c r="H76" s="28">
        <f t="shared" si="9"/>
        <v>0.6860795454545454</v>
      </c>
    </row>
    <row r="77" spans="2:8" ht="12.75">
      <c r="B77" s="64" t="s">
        <v>62</v>
      </c>
      <c r="C77" s="32">
        <v>131.89999999999998</v>
      </c>
      <c r="D77" s="32">
        <f t="shared" si="5"/>
        <v>41.10000000000002</v>
      </c>
      <c r="E77" s="34">
        <f t="shared" si="6"/>
        <v>0.6373958333333333</v>
      </c>
      <c r="F77" s="15">
        <f t="shared" si="7"/>
        <v>0.6998958333333333</v>
      </c>
      <c r="G77" s="15">
        <f t="shared" si="8"/>
        <v>0.6933531746031746</v>
      </c>
      <c r="H77" s="28">
        <f t="shared" si="9"/>
        <v>0.687405303030303</v>
      </c>
    </row>
    <row r="78" spans="2:8" ht="12.75">
      <c r="B78" s="65" t="s">
        <v>63</v>
      </c>
      <c r="C78" s="32">
        <v>136.1</v>
      </c>
      <c r="D78" s="32">
        <f t="shared" si="5"/>
        <v>36.900000000000006</v>
      </c>
      <c r="E78" s="34">
        <f t="shared" si="6"/>
        <v>0.6417708333333333</v>
      </c>
      <c r="F78" s="15">
        <f t="shared" si="7"/>
        <v>0.7042708333333333</v>
      </c>
      <c r="G78" s="15">
        <f t="shared" si="8"/>
        <v>0.6975198412698412</v>
      </c>
      <c r="H78" s="28">
        <f t="shared" si="9"/>
        <v>0.6913825757575758</v>
      </c>
    </row>
    <row r="79" spans="2:8" ht="12.75">
      <c r="B79" s="66" t="s">
        <v>78</v>
      </c>
      <c r="C79" s="32">
        <v>137</v>
      </c>
      <c r="D79" s="32">
        <f t="shared" si="5"/>
        <v>36</v>
      </c>
      <c r="E79" s="34">
        <f t="shared" si="6"/>
        <v>0.6427083333333333</v>
      </c>
      <c r="F79" s="15">
        <f t="shared" si="7"/>
        <v>0.7052083333333333</v>
      </c>
      <c r="G79" s="15">
        <f t="shared" si="8"/>
        <v>0.6984126984126984</v>
      </c>
      <c r="H79" s="28">
        <f t="shared" si="9"/>
        <v>0.6922348484848485</v>
      </c>
    </row>
    <row r="80" spans="2:8" ht="21">
      <c r="B80" s="78" t="s">
        <v>14</v>
      </c>
      <c r="C80" s="79"/>
      <c r="D80" s="79"/>
      <c r="E80" s="79"/>
      <c r="F80" s="79"/>
      <c r="G80" s="80"/>
      <c r="H80" s="81" t="s">
        <v>9</v>
      </c>
    </row>
    <row r="81" spans="2:8" ht="12.75">
      <c r="B81" s="83" t="s">
        <v>15</v>
      </c>
      <c r="C81" s="84"/>
      <c r="D81" s="84"/>
      <c r="E81" s="84"/>
      <c r="F81" s="84"/>
      <c r="G81" s="85"/>
      <c r="H81" s="82"/>
    </row>
    <row r="82" spans="2:8" ht="12.75">
      <c r="B82" s="83"/>
      <c r="C82" s="84"/>
      <c r="D82" s="84"/>
      <c r="E82" s="84"/>
      <c r="F82" s="84"/>
      <c r="G82" s="85"/>
      <c r="H82" s="89" t="s">
        <v>80</v>
      </c>
    </row>
    <row r="83" spans="2:8" ht="12.75">
      <c r="B83" s="86"/>
      <c r="C83" s="87"/>
      <c r="D83" s="87"/>
      <c r="E83" s="87"/>
      <c r="F83" s="87"/>
      <c r="G83" s="88"/>
      <c r="H83" s="90"/>
    </row>
    <row r="84" spans="2:8" ht="15.75">
      <c r="B84" s="91" t="s">
        <v>13</v>
      </c>
      <c r="C84" s="93" t="s">
        <v>6</v>
      </c>
      <c r="D84" s="94"/>
      <c r="E84" s="95" t="s">
        <v>5</v>
      </c>
      <c r="F84" s="96"/>
      <c r="G84" s="96"/>
      <c r="H84" s="97"/>
    </row>
    <row r="85" spans="2:8" ht="12.75">
      <c r="B85" s="92"/>
      <c r="C85" s="61" t="s">
        <v>7</v>
      </c>
      <c r="D85" s="61" t="s">
        <v>8</v>
      </c>
      <c r="E85" s="40" t="s">
        <v>0</v>
      </c>
      <c r="F85" s="40" t="s">
        <v>2</v>
      </c>
      <c r="G85" s="63" t="s">
        <v>3</v>
      </c>
      <c r="H85" s="40" t="s">
        <v>4</v>
      </c>
    </row>
    <row r="86" spans="2:8" ht="12.75">
      <c r="B86" s="67" t="s">
        <v>65</v>
      </c>
      <c r="C86" s="70">
        <v>137</v>
      </c>
      <c r="D86" s="32">
        <f>IF(C86="","",$H$5-C86)</f>
        <v>36</v>
      </c>
      <c r="E86" s="34">
        <f>IF(C86="","",$B$5+($H$5-D86)*$D$2/$E$2)</f>
        <v>0.6427083333333333</v>
      </c>
      <c r="F86" s="15">
        <f aca="true" t="shared" si="10" ref="F86:F91">IF(C86="","",$B$2+($H$5-D86)*$D$2/$F$2)</f>
        <v>0.7052083333333333</v>
      </c>
      <c r="G86" s="15">
        <f aca="true" t="shared" si="11" ref="G86:G91">IF(C86="","",$B$2+($H$5-D86)*$D$2/$G$2)</f>
        <v>0.6984126984126984</v>
      </c>
      <c r="H86" s="28">
        <f aca="true" t="shared" si="12" ref="H86:H91">IF(C86="","",$B$2+($H$5-D86)*$D$2/$H$2)</f>
        <v>0.6922348484848485</v>
      </c>
    </row>
    <row r="87" spans="2:8" ht="12.75">
      <c r="B87" s="50" t="s">
        <v>66</v>
      </c>
      <c r="C87" s="32">
        <v>141.39999999999998</v>
      </c>
      <c r="D87" s="32">
        <f>IF(C87="","",$H$5-C87)</f>
        <v>31.600000000000023</v>
      </c>
      <c r="E87" s="34">
        <f>IF(C87="","",$B$5+($H$5-D87)*$D$2/$E$2)</f>
        <v>0.6472916666666666</v>
      </c>
      <c r="F87" s="15">
        <f t="shared" si="10"/>
        <v>0.7097916666666666</v>
      </c>
      <c r="G87" s="15">
        <f t="shared" si="11"/>
        <v>0.7027777777777777</v>
      </c>
      <c r="H87" s="28">
        <f t="shared" si="12"/>
        <v>0.6964015151515152</v>
      </c>
    </row>
    <row r="88" spans="2:8" ht="12.75">
      <c r="B88" s="50" t="s">
        <v>67</v>
      </c>
      <c r="C88" s="32">
        <v>152.2</v>
      </c>
      <c r="D88" s="32">
        <f>IF(C88="","",$H$5-C88)</f>
        <v>20.80000000000001</v>
      </c>
      <c r="E88" s="34">
        <f>IF(C88="","",$B$5+($H$5-D88)*$D$2/$E$2)</f>
        <v>0.6585416666666666</v>
      </c>
      <c r="F88" s="15">
        <f t="shared" si="10"/>
        <v>0.7210416666666666</v>
      </c>
      <c r="G88" s="15">
        <f t="shared" si="11"/>
        <v>0.7134920634920635</v>
      </c>
      <c r="H88" s="28">
        <f t="shared" si="12"/>
        <v>0.7066287878787878</v>
      </c>
    </row>
    <row r="89" spans="2:8" ht="25.5">
      <c r="B89" s="50" t="s">
        <v>68</v>
      </c>
      <c r="C89" s="32">
        <v>162.6</v>
      </c>
      <c r="D89" s="32">
        <f>IF(C89="","",$H$5-C89)</f>
        <v>10.400000000000006</v>
      </c>
      <c r="E89" s="34"/>
      <c r="F89" s="15">
        <f t="shared" si="10"/>
        <v>0.731875</v>
      </c>
      <c r="G89" s="15">
        <f t="shared" si="11"/>
        <v>0.7238095238095238</v>
      </c>
      <c r="H89" s="28">
        <f t="shared" si="12"/>
        <v>0.7164772727272727</v>
      </c>
    </row>
    <row r="90" spans="2:8" ht="25.5">
      <c r="B90" s="50" t="s">
        <v>69</v>
      </c>
      <c r="C90" s="32">
        <v>173</v>
      </c>
      <c r="D90" s="32">
        <f>IF(C90="","",$H$5-C90)</f>
        <v>0</v>
      </c>
      <c r="E90" s="34"/>
      <c r="F90" s="15">
        <f t="shared" si="10"/>
        <v>0.7427083333333333</v>
      </c>
      <c r="G90" s="15">
        <f t="shared" si="11"/>
        <v>0.7341269841269842</v>
      </c>
      <c r="H90" s="28">
        <f t="shared" si="12"/>
        <v>0.7263257575757576</v>
      </c>
    </row>
    <row r="91" spans="2:8" ht="18.75">
      <c r="B91" s="68" t="s">
        <v>10</v>
      </c>
      <c r="C91" s="71">
        <v>173</v>
      </c>
      <c r="D91" s="32">
        <v>0</v>
      </c>
      <c r="E91" s="34"/>
      <c r="F91" s="15">
        <f t="shared" si="10"/>
        <v>0.7427083333333333</v>
      </c>
      <c r="G91" s="15">
        <f t="shared" si="11"/>
        <v>0.7341269841269842</v>
      </c>
      <c r="H91" s="28">
        <f t="shared" si="12"/>
        <v>0.7263257575757576</v>
      </c>
    </row>
    <row r="92" spans="2:8" ht="18.75">
      <c r="B92" s="69" t="s">
        <v>77</v>
      </c>
      <c r="C92" s="31"/>
      <c r="D92" s="31"/>
      <c r="E92" s="44"/>
      <c r="F92" s="44"/>
      <c r="G92" s="44"/>
      <c r="H92" s="45"/>
    </row>
    <row r="93" spans="2:8" ht="12.75">
      <c r="B93" s="72"/>
      <c r="C93" s="33"/>
      <c r="D93" s="33"/>
      <c r="E93" s="35"/>
      <c r="F93" s="35">
        <f>IF(C93="","",$B$2+($H$4-#REF!)*#REF!/$F$2)</f>
      </c>
      <c r="G93" s="35">
        <f>IF(C93="","",$B$2+($H$4-#REF!)*#REF!/$G$2)</f>
      </c>
      <c r="H93" s="29">
        <f>IF(C93="","",$B$2+($H$4-#REF!)*#REF!/$H$2)</f>
      </c>
    </row>
    <row r="94" spans="2:8" ht="12.75">
      <c r="B94" s="17"/>
      <c r="C94" s="9"/>
      <c r="D94" s="9"/>
      <c r="E94" s="10"/>
      <c r="F94" s="10">
        <f>IF(C94="","",$B$2+($H$4-#REF!)*#REF!/$F$2)</f>
      </c>
      <c r="G94" s="10">
        <f>IF(C94="","",$B$2+($H$4-#REF!)*#REF!/$G$2)</f>
      </c>
      <c r="H94" s="10">
        <f>IF(C94="","",$B$2+($H$4-#REF!)*#REF!/$H$2)</f>
      </c>
    </row>
    <row r="95" spans="2:8" ht="12.75">
      <c r="B95" s="17"/>
      <c r="C95" s="9"/>
      <c r="D95" s="9"/>
      <c r="E95" s="10"/>
      <c r="F95" s="10">
        <f>IF(C95="","",$B$2+($H$4-#REF!)*#REF!/$F$2)</f>
      </c>
      <c r="G95" s="10">
        <f>IF(C95="","",$B$2+($H$4-#REF!)*#REF!/$G$2)</f>
      </c>
      <c r="H95" s="10">
        <f>IF(C95="","",$B$2+($H$4-#REF!)*#REF!/$H$2)</f>
      </c>
    </row>
    <row r="96" spans="2:8" ht="12.75">
      <c r="B96" s="3"/>
      <c r="C96" s="8"/>
      <c r="D96" s="8"/>
      <c r="E96" s="8"/>
      <c r="F96" s="8"/>
      <c r="G96" s="8"/>
      <c r="H96" s="8"/>
    </row>
    <row r="97" spans="2:8" ht="12.75">
      <c r="B97" s="3"/>
      <c r="C97" s="3"/>
      <c r="D97" s="3"/>
      <c r="E97" s="3"/>
      <c r="F97" s="3"/>
      <c r="G97" s="3"/>
      <c r="H97" s="3"/>
    </row>
  </sheetData>
  <sheetProtection/>
  <mergeCells count="14">
    <mergeCell ref="B9:G9"/>
    <mergeCell ref="H9:H10"/>
    <mergeCell ref="C13:D13"/>
    <mergeCell ref="B13:B14"/>
    <mergeCell ref="E13:H13"/>
    <mergeCell ref="H11:H12"/>
    <mergeCell ref="B10:G12"/>
    <mergeCell ref="B80:G80"/>
    <mergeCell ref="H80:H81"/>
    <mergeCell ref="B81:G83"/>
    <mergeCell ref="H82:H83"/>
    <mergeCell ref="B84:B85"/>
    <mergeCell ref="C84:D84"/>
    <mergeCell ref="E84:H84"/>
  </mergeCells>
  <printOptions gridLines="1" horizontalCentered="1"/>
  <pageMargins left="0" right="0" top="0.1968503937007874" bottom="0" header="0.31496062992125984" footer="0.31496062992125984"/>
  <pageSetup horizontalDpi="600" verticalDpi="600" orientation="portrait" paperSize="9" scale="88" r:id="rId2"/>
  <rowBreaks count="1" manualBreakCount="1">
    <brk id="79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Eric Cellier</cp:lastModifiedBy>
  <cp:lastPrinted>2024-03-22T10:28:55Z</cp:lastPrinted>
  <dcterms:created xsi:type="dcterms:W3CDTF">2003-07-24T15:13:13Z</dcterms:created>
  <dcterms:modified xsi:type="dcterms:W3CDTF">2024-03-22T10:29:31Z</dcterms:modified>
  <cp:category/>
  <cp:version/>
  <cp:contentType/>
  <cp:contentStatus/>
</cp:coreProperties>
</file>