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05" activeTab="0"/>
  </bookViews>
  <sheets>
    <sheet name="2 ieme ETAPE" sheetId="1" r:id="rId1"/>
  </sheets>
  <definedNames>
    <definedName name="_xlnm.Print_Titles" localSheetId="0">'2 ieme ETAPE'!$9:$14</definedName>
    <definedName name="_xlnm.Print_Area" localSheetId="0">'2 ieme ETAPE'!$B$9:$H$108</definedName>
  </definedNames>
  <calcPr fullCalcOnLoad="1"/>
</workbook>
</file>

<file path=xl/sharedStrings.xml><?xml version="1.0" encoding="utf-8"?>
<sst xmlns="http://schemas.openxmlformats.org/spreadsheetml/2006/main" count="111" uniqueCount="100">
  <si>
    <t>Caravane</t>
  </si>
  <si>
    <t>Km0</t>
  </si>
  <si>
    <t>40Km/H</t>
  </si>
  <si>
    <t>42Km/H</t>
  </si>
  <si>
    <t>44Km/H</t>
  </si>
  <si>
    <t>Horaires</t>
  </si>
  <si>
    <t>Distances</t>
  </si>
  <si>
    <t xml:space="preserve"> Parc.</t>
  </si>
  <si>
    <t xml:space="preserve"> à Parc</t>
  </si>
  <si>
    <t>Page</t>
  </si>
  <si>
    <r>
      <t xml:space="preserve">ARRIVEE </t>
    </r>
    <r>
      <rPr>
        <sz val="11"/>
        <rFont val="Calibri"/>
        <family val="2"/>
      </rPr>
      <t xml:space="preserve"> </t>
    </r>
  </si>
  <si>
    <t>Zone de Délestage de Déchets 200m</t>
  </si>
  <si>
    <t>KM 30</t>
  </si>
  <si>
    <t>Localités</t>
  </si>
  <si>
    <t xml:space="preserve">PRIX DES MONTS </t>
  </si>
  <si>
    <t>FRENCQ</t>
  </si>
  <si>
    <t>WIMEREUX / ABBEVILLE</t>
  </si>
  <si>
    <t>LA SLACK</t>
  </si>
  <si>
    <t>BAZINGHEN</t>
  </si>
  <si>
    <t>RAVENTHUN</t>
  </si>
  <si>
    <t>AMBLETEUSE</t>
  </si>
  <si>
    <t>WIMEREUX</t>
  </si>
  <si>
    <t>PNA N°147</t>
  </si>
  <si>
    <t>WIMILLE</t>
  </si>
  <si>
    <t>GRISENDAL</t>
  </si>
  <si>
    <t>PITTEFAUX</t>
  </si>
  <si>
    <t>PERNES LEZ BOULOGNE</t>
  </si>
  <si>
    <t>HUPLANDRE</t>
  </si>
  <si>
    <t>LA CAPELLE LES BOULOGNE</t>
  </si>
  <si>
    <t>MACQUINGHEN</t>
  </si>
  <si>
    <t>BAINCTHUN</t>
  </si>
  <si>
    <t>LANDACRES</t>
  </si>
  <si>
    <t>HESDIN L'ABBE</t>
  </si>
  <si>
    <t>CARLY</t>
  </si>
  <si>
    <t>PNA N°118</t>
  </si>
  <si>
    <t>VERLUNCTHUN</t>
  </si>
  <si>
    <t>LE HAUT PICHOT</t>
  </si>
  <si>
    <t>HALINGHEN</t>
  </si>
  <si>
    <t>LE TURNE</t>
  </si>
  <si>
    <t>LONGVILLIERS</t>
  </si>
  <si>
    <t>BREXENT</t>
  </si>
  <si>
    <t>BEUTIN</t>
  </si>
  <si>
    <t xml:space="preserve">PNA N°133 </t>
  </si>
  <si>
    <t>LA CALOTTERIE</t>
  </si>
  <si>
    <t>SORRUS</t>
  </si>
  <si>
    <t>CAMPIGNEULLES LES PETITES</t>
  </si>
  <si>
    <t>NEMPONT ST FIRMIN</t>
  </si>
  <si>
    <t>NEMPONT ST MARTIN</t>
  </si>
  <si>
    <t>Zone de Ravitaillement</t>
  </si>
  <si>
    <t>VRON</t>
  </si>
  <si>
    <t>VERCOURT</t>
  </si>
  <si>
    <t>CANTERAINE</t>
  </si>
  <si>
    <t>RUE</t>
  </si>
  <si>
    <t>SPRINT &lt;&lt; B &gt;&gt;Maison N°24 à droite</t>
  </si>
  <si>
    <t>NEUVILLE</t>
  </si>
  <si>
    <t>PANTHOILE</t>
  </si>
  <si>
    <t>NOLETTE</t>
  </si>
  <si>
    <t>NOYELLES SUR MER</t>
  </si>
  <si>
    <t>ST VALERY SUR SOMME</t>
  </si>
  <si>
    <t>PENDE</t>
  </si>
  <si>
    <t>ESTREBOEUF</t>
  </si>
  <si>
    <r>
      <t xml:space="preserve">Zone de Délestage de Déchets 200m </t>
    </r>
    <r>
      <rPr>
        <sz val="10"/>
        <rFont val="Calibri"/>
        <family val="2"/>
      </rPr>
      <t>rue Canté Perdrix</t>
    </r>
  </si>
  <si>
    <t>ARREST</t>
  </si>
  <si>
    <t>MONS BONBERT</t>
  </si>
  <si>
    <t>QUESNOY LE MONTANT</t>
  </si>
  <si>
    <t>MIANNAY</t>
  </si>
  <si>
    <t>MOYENNEVILLE</t>
  </si>
  <si>
    <t>LIMEUX</t>
  </si>
  <si>
    <t>BAILLEUL</t>
  </si>
  <si>
    <t>BELLIFONTAINE</t>
  </si>
  <si>
    <t>LIECOURT</t>
  </si>
  <si>
    <t>PONT REMY</t>
  </si>
  <si>
    <t xml:space="preserve">EAUCOURT </t>
  </si>
  <si>
    <t>EPAGNE</t>
  </si>
  <si>
    <t xml:space="preserve">Zone de Délestage de Déchets 200m </t>
  </si>
  <si>
    <t>EPAGNETTE</t>
  </si>
  <si>
    <t>ABBEVILLE</t>
  </si>
  <si>
    <r>
      <rPr>
        <b/>
        <sz val="10"/>
        <rFont val="Calibri"/>
        <family val="2"/>
      </rPr>
      <t>1er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Vauban</t>
    </r>
  </si>
  <si>
    <t>L HEURE</t>
  </si>
  <si>
    <t>CAOURS</t>
  </si>
  <si>
    <t>VAUCHELLES LES QUESNOY</t>
  </si>
  <si>
    <t>BUIGNY L ABBE</t>
  </si>
  <si>
    <t>EAUCOURT SUR SOMME</t>
  </si>
  <si>
    <r>
      <t xml:space="preserve">SPRINT &lt;&lt; B &gt;&gt; </t>
    </r>
    <r>
      <rPr>
        <sz val="10"/>
        <rFont val="Calibri"/>
        <family val="2"/>
      </rPr>
      <t>au panneau "Le Château"</t>
    </r>
  </si>
  <si>
    <r>
      <rPr>
        <b/>
        <sz val="10"/>
        <rFont val="Calibri"/>
        <family val="2"/>
      </rPr>
      <t>2 ieme Passage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Ligne Arrivée</t>
    </r>
    <r>
      <rPr>
        <sz val="10"/>
        <rFont val="Calibri"/>
        <family val="2"/>
      </rPr>
      <t xml:space="preserve"> Boulevard Vauban</t>
    </r>
  </si>
  <si>
    <t>Tour de Circuit :24 km 300</t>
  </si>
  <si>
    <t>Wimereux Départ Promenade (Devant la Mairie rue Carnot(Sens Interdit)</t>
  </si>
  <si>
    <t>MARESVILLE</t>
  </si>
  <si>
    <r>
      <t xml:space="preserve">PRIX DES MONTS  </t>
    </r>
    <r>
      <rPr>
        <sz val="10"/>
        <rFont val="Calibri"/>
        <family val="2"/>
      </rPr>
      <t>"Le Haut Pichot"</t>
    </r>
  </si>
  <si>
    <t xml:space="preserve">PRIX DES MONTS  </t>
  </si>
  <si>
    <t>13h00</t>
  </si>
  <si>
    <t>Départ réel Km 0 D 237 rue de la Slack (Batiment blanc sur la gauche de la route)</t>
  </si>
  <si>
    <t>ENTREE DU CIRCUIT</t>
  </si>
  <si>
    <t>Fin de Zone de Ravitaillement</t>
  </si>
  <si>
    <t>N° 2</t>
  </si>
  <si>
    <t>SPRINT &lt;&lt; B &gt;&gt; "Abris bus sur la droite"</t>
  </si>
  <si>
    <t>2 ème étape / Mercredi 15 Mai 2024</t>
  </si>
  <si>
    <t>CAMPIGNEULLES LES GRANDES</t>
  </si>
  <si>
    <t>Mercredi 15 Mai 2024</t>
  </si>
  <si>
    <t xml:space="preserve">PNA N°82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</si>
</sst>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;@"/>
    <numFmt numFmtId="175" formatCode="0.0"/>
    <numFmt numFmtId="176" formatCode="[$-F400]h:mm:ss\ AM/PM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[$-F800]dddd\,\ mmmm\ dd\,\ yyyy"/>
    <numFmt numFmtId="181" formatCode="0.000"/>
    <numFmt numFmtId="182" formatCode="0.0000"/>
  </numFmts>
  <fonts count="6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40"/>
      <name val="Calibri"/>
      <family val="2"/>
    </font>
    <font>
      <b/>
      <sz val="14"/>
      <color indexed="14"/>
      <name val="Calibri"/>
      <family val="2"/>
    </font>
    <font>
      <b/>
      <i/>
      <sz val="16"/>
      <color indexed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2AF2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4"/>
      <color rgb="FFFF3399"/>
      <name val="Calibri"/>
      <family val="2"/>
    </font>
    <font>
      <b/>
      <sz val="14"/>
      <color rgb="FFFF33CC"/>
      <name val="Calibri"/>
      <family val="2"/>
    </font>
    <font>
      <b/>
      <i/>
      <sz val="16"/>
      <color rgb="FFFF3399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5">
    <xf numFmtId="0" fontId="0" fillId="0" borderId="0" xfId="0" applyAlignment="1">
      <alignment/>
    </xf>
    <xf numFmtId="17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1" fontId="6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5" fontId="6" fillId="33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175" fontId="57" fillId="33" borderId="0" xfId="0" applyNumberFormat="1" applyFont="1" applyFill="1" applyBorder="1" applyAlignment="1">
      <alignment horizontal="center"/>
    </xf>
    <xf numFmtId="174" fontId="57" fillId="33" borderId="13" xfId="0" applyNumberFormat="1" applyFont="1" applyFill="1" applyBorder="1" applyAlignment="1">
      <alignment horizontal="center"/>
    </xf>
    <xf numFmtId="180" fontId="30" fillId="0" borderId="12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5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74" fontId="57" fillId="33" borderId="16" xfId="0" applyNumberFormat="1" applyFont="1" applyFill="1" applyBorder="1" applyAlignment="1">
      <alignment horizontal="center"/>
    </xf>
    <xf numFmtId="175" fontId="57" fillId="33" borderId="17" xfId="0" applyNumberFormat="1" applyFont="1" applyFill="1" applyBorder="1" applyAlignment="1">
      <alignment horizontal="center"/>
    </xf>
    <xf numFmtId="175" fontId="6" fillId="33" borderId="17" xfId="0" applyNumberFormat="1" applyFont="1" applyFill="1" applyBorder="1" applyAlignment="1">
      <alignment horizontal="center"/>
    </xf>
    <xf numFmtId="175" fontId="6" fillId="33" borderId="18" xfId="0" applyNumberFormat="1" applyFont="1" applyFill="1" applyBorder="1" applyAlignment="1">
      <alignment horizontal="center"/>
    </xf>
    <xf numFmtId="174" fontId="57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21" fontId="6" fillId="0" borderId="19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21" fontId="6" fillId="33" borderId="0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175" fontId="53" fillId="33" borderId="20" xfId="0" applyNumberFormat="1" applyFont="1" applyFill="1" applyBorder="1" applyAlignment="1">
      <alignment horizontal="center" vertical="center"/>
    </xf>
    <xf numFmtId="175" fontId="53" fillId="33" borderId="10" xfId="0" applyNumberFormat="1" applyFont="1" applyFill="1" applyBorder="1" applyAlignment="1">
      <alignment horizontal="center" vertical="center"/>
    </xf>
    <xf numFmtId="174" fontId="53" fillId="33" borderId="10" xfId="0" applyNumberFormat="1" applyFont="1" applyFill="1" applyBorder="1" applyAlignment="1">
      <alignment horizontal="center" vertical="center"/>
    </xf>
    <xf numFmtId="175" fontId="6" fillId="33" borderId="13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75" fontId="56" fillId="33" borderId="0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58" fillId="33" borderId="13" xfId="0" applyFont="1" applyFill="1" applyBorder="1" applyAlignment="1">
      <alignment horizontal="left" vertical="center" wrapText="1"/>
    </xf>
    <xf numFmtId="174" fontId="6" fillId="34" borderId="12" xfId="0" applyNumberFormat="1" applyFont="1" applyFill="1" applyBorder="1" applyAlignment="1">
      <alignment/>
    </xf>
    <xf numFmtId="175" fontId="6" fillId="34" borderId="11" xfId="0" applyNumberFormat="1" applyFont="1" applyFill="1" applyBorder="1" applyAlignment="1">
      <alignment/>
    </xf>
    <xf numFmtId="20" fontId="57" fillId="1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Fill="1" applyBorder="1" applyAlignment="1">
      <alignment horizontal="center" vertical="center"/>
    </xf>
    <xf numFmtId="175" fontId="57" fillId="33" borderId="10" xfId="0" applyNumberFormat="1" applyFont="1" applyFill="1" applyBorder="1" applyAlignment="1">
      <alignment horizontal="center" vertical="center"/>
    </xf>
    <xf numFmtId="175" fontId="6" fillId="33" borderId="21" xfId="0" applyNumberFormat="1" applyFont="1" applyFill="1" applyBorder="1" applyAlignment="1">
      <alignment horizontal="center"/>
    </xf>
    <xf numFmtId="20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175" fontId="57" fillId="0" borderId="10" xfId="0" applyNumberFormat="1" applyFont="1" applyFill="1" applyBorder="1" applyAlignment="1">
      <alignment horizontal="center" vertical="center" wrapText="1"/>
    </xf>
    <xf numFmtId="174" fontId="57" fillId="33" borderId="18" xfId="0" applyNumberFormat="1" applyFont="1" applyFill="1" applyBorder="1" applyAlignment="1">
      <alignment horizontal="center"/>
    </xf>
    <xf numFmtId="174" fontId="57" fillId="33" borderId="20" xfId="0" applyNumberFormat="1" applyFont="1" applyFill="1" applyBorder="1" applyAlignment="1">
      <alignment horizontal="center"/>
    </xf>
    <xf numFmtId="174" fontId="57" fillId="33" borderId="22" xfId="0" applyNumberFormat="1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 vertical="center"/>
    </xf>
    <xf numFmtId="175" fontId="59" fillId="33" borderId="17" xfId="0" applyNumberFormat="1" applyFont="1" applyFill="1" applyBorder="1" applyAlignment="1">
      <alignment horizontal="center"/>
    </xf>
    <xf numFmtId="175" fontId="60" fillId="33" borderId="17" xfId="0" applyNumberFormat="1" applyFont="1" applyFill="1" applyBorder="1" applyAlignment="1">
      <alignment horizontal="center"/>
    </xf>
    <xf numFmtId="174" fontId="59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0" fillId="33" borderId="17" xfId="0" applyFont="1" applyFill="1" applyBorder="1" applyAlignment="1">
      <alignment horizontal="center"/>
    </xf>
    <xf numFmtId="21" fontId="61" fillId="33" borderId="15" xfId="0" applyNumberFormat="1" applyFont="1" applyFill="1" applyBorder="1" applyAlignment="1">
      <alignment horizontal="center"/>
    </xf>
    <xf numFmtId="21" fontId="61" fillId="33" borderId="23" xfId="0" applyNumberFormat="1" applyFont="1" applyFill="1" applyBorder="1" applyAlignment="1">
      <alignment horizontal="center"/>
    </xf>
    <xf numFmtId="21" fontId="61" fillId="33" borderId="19" xfId="0" applyNumberFormat="1" applyFont="1" applyFill="1" applyBorder="1" applyAlignment="1">
      <alignment horizontal="center"/>
    </xf>
    <xf numFmtId="175" fontId="34" fillId="33" borderId="14" xfId="0" applyNumberFormat="1" applyFont="1" applyFill="1" applyBorder="1" applyAlignment="1">
      <alignment horizontal="center"/>
    </xf>
    <xf numFmtId="175" fontId="34" fillId="33" borderId="13" xfId="0" applyNumberFormat="1" applyFont="1" applyFill="1" applyBorder="1" applyAlignment="1">
      <alignment horizontal="center"/>
    </xf>
    <xf numFmtId="175" fontId="62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175" fontId="34" fillId="33" borderId="13" xfId="0" applyNumberFormat="1" applyFont="1" applyFill="1" applyBorder="1" applyAlignment="1">
      <alignment horizontal="center" vertical="top"/>
    </xf>
    <xf numFmtId="175" fontId="34" fillId="33" borderId="20" xfId="0" applyNumberFormat="1" applyFont="1" applyFill="1" applyBorder="1" applyAlignment="1">
      <alignment horizontal="center" vertical="top"/>
    </xf>
    <xf numFmtId="21" fontId="37" fillId="33" borderId="17" xfId="0" applyNumberFormat="1" applyFont="1" applyFill="1" applyBorder="1" applyAlignment="1">
      <alignment horizontal="center" vertical="top"/>
    </xf>
    <xf numFmtId="21" fontId="37" fillId="33" borderId="0" xfId="0" applyNumberFormat="1" applyFont="1" applyFill="1" applyBorder="1" applyAlignment="1">
      <alignment horizontal="center" vertical="top"/>
    </xf>
    <xf numFmtId="21" fontId="37" fillId="33" borderId="16" xfId="0" applyNumberFormat="1" applyFont="1" applyFill="1" applyBorder="1" applyAlignment="1">
      <alignment horizontal="center" vertical="top"/>
    </xf>
    <xf numFmtId="21" fontId="37" fillId="33" borderId="18" xfId="0" applyNumberFormat="1" applyFont="1" applyFill="1" applyBorder="1" applyAlignment="1">
      <alignment horizontal="center" vertical="top"/>
    </xf>
    <xf numFmtId="21" fontId="37" fillId="33" borderId="21" xfId="0" applyNumberFormat="1" applyFont="1" applyFill="1" applyBorder="1" applyAlignment="1">
      <alignment horizontal="center" vertical="top"/>
    </xf>
    <xf numFmtId="21" fontId="37" fillId="33" borderId="22" xfId="0" applyNumberFormat="1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28575</xdr:rowOff>
    </xdr:from>
    <xdr:to>
      <xdr:col>1</xdr:col>
      <xdr:colOff>1152525</xdr:colOff>
      <xdr:row>10</xdr:row>
      <xdr:rowOff>133350</xdr:rowOff>
    </xdr:to>
    <xdr:pic>
      <xdr:nvPicPr>
        <xdr:cNvPr id="1" name="Picture 15" descr="4J Dunkerque Organis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09625" y="13620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2105025</xdr:colOff>
      <xdr:row>105</xdr:row>
      <xdr:rowOff>19050</xdr:rowOff>
    </xdr:from>
    <xdr:to>
      <xdr:col>1</xdr:col>
      <xdr:colOff>2343150</xdr:colOff>
      <xdr:row>106</xdr:row>
      <xdr:rowOff>19050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91171">
          <a:off x="2867025" y="175260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76</xdr:row>
      <xdr:rowOff>0</xdr:rowOff>
    </xdr:from>
    <xdr:to>
      <xdr:col>1</xdr:col>
      <xdr:colOff>1257300</xdr:colOff>
      <xdr:row>77</xdr:row>
      <xdr:rowOff>47625</xdr:rowOff>
    </xdr:to>
    <xdr:pic>
      <xdr:nvPicPr>
        <xdr:cNvPr id="3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8111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78</xdr:row>
      <xdr:rowOff>152400</xdr:rowOff>
    </xdr:from>
    <xdr:to>
      <xdr:col>1</xdr:col>
      <xdr:colOff>1371600</xdr:colOff>
      <xdr:row>80</xdr:row>
      <xdr:rowOff>38100</xdr:rowOff>
    </xdr:to>
    <xdr:pic>
      <xdr:nvPicPr>
        <xdr:cNvPr id="4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32873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26</xdr:row>
      <xdr:rowOff>123825</xdr:rowOff>
    </xdr:from>
    <xdr:to>
      <xdr:col>1</xdr:col>
      <xdr:colOff>1219200</xdr:colOff>
      <xdr:row>28</xdr:row>
      <xdr:rowOff>9525</xdr:rowOff>
    </xdr:to>
    <xdr:pic>
      <xdr:nvPicPr>
        <xdr:cNvPr id="5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4838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38</xdr:row>
      <xdr:rowOff>142875</xdr:rowOff>
    </xdr:from>
    <xdr:to>
      <xdr:col>1</xdr:col>
      <xdr:colOff>2114550</xdr:colOff>
      <xdr:row>40</xdr:row>
      <xdr:rowOff>28575</xdr:rowOff>
    </xdr:to>
    <xdr:pic>
      <xdr:nvPicPr>
        <xdr:cNvPr id="6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8008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42</xdr:row>
      <xdr:rowOff>133350</xdr:rowOff>
    </xdr:from>
    <xdr:to>
      <xdr:col>1</xdr:col>
      <xdr:colOff>1257300</xdr:colOff>
      <xdr:row>44</xdr:row>
      <xdr:rowOff>19050</xdr:rowOff>
    </xdr:to>
    <xdr:pic>
      <xdr:nvPicPr>
        <xdr:cNvPr id="7" name="Imag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4390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64</xdr:row>
      <xdr:rowOff>0</xdr:rowOff>
    </xdr:from>
    <xdr:to>
      <xdr:col>1</xdr:col>
      <xdr:colOff>2247900</xdr:colOff>
      <xdr:row>65</xdr:row>
      <xdr:rowOff>9525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086802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51</xdr:row>
      <xdr:rowOff>9525</xdr:rowOff>
    </xdr:from>
    <xdr:to>
      <xdr:col>1</xdr:col>
      <xdr:colOff>2476500</xdr:colOff>
      <xdr:row>52</xdr:row>
      <xdr:rowOff>9525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8772525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98</xdr:row>
      <xdr:rowOff>152400</xdr:rowOff>
    </xdr:from>
    <xdr:to>
      <xdr:col>1</xdr:col>
      <xdr:colOff>2524125</xdr:colOff>
      <xdr:row>100</xdr:row>
      <xdr:rowOff>0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165258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2"/>
  <sheetViews>
    <sheetView tabSelected="1" zoomScale="150" zoomScaleNormal="150" workbookViewId="0" topLeftCell="A94">
      <selection activeCell="C112" sqref="C112"/>
    </sheetView>
  </sheetViews>
  <sheetFormatPr defaultColWidth="11.421875" defaultRowHeight="12.75"/>
  <cols>
    <col min="2" max="2" width="51.8515625" style="0" customWidth="1"/>
    <col min="3" max="3" width="7.7109375" style="0" bestFit="1" customWidth="1"/>
    <col min="4" max="4" width="8.140625" style="0" customWidth="1"/>
    <col min="5" max="5" width="8.00390625" style="0" customWidth="1"/>
    <col min="6" max="7" width="7.28125" style="0" customWidth="1"/>
    <col min="8" max="8" width="7.7109375" style="0" customWidth="1"/>
    <col min="10" max="10" width="7.140625" style="0" customWidth="1"/>
  </cols>
  <sheetData>
    <row r="1" spans="2:8" ht="12.75">
      <c r="B1" s="19"/>
      <c r="C1" s="20"/>
      <c r="D1" s="22"/>
      <c r="E1" s="20"/>
      <c r="F1" s="21"/>
      <c r="G1" s="21"/>
      <c r="H1" s="21"/>
    </row>
    <row r="2" spans="2:8" ht="12.75">
      <c r="B2" s="50">
        <v>0.548611111111111</v>
      </c>
      <c r="C2" s="27">
        <v>40</v>
      </c>
      <c r="D2" s="6">
        <v>0.041666666666666664</v>
      </c>
      <c r="E2" s="4">
        <v>40</v>
      </c>
      <c r="F2" s="4">
        <v>40</v>
      </c>
      <c r="G2" s="4">
        <v>42</v>
      </c>
      <c r="H2" s="5">
        <v>44</v>
      </c>
    </row>
    <row r="3" spans="2:8" ht="12.75">
      <c r="B3" s="50">
        <v>0.4861111111111111</v>
      </c>
      <c r="C3" s="27">
        <v>40</v>
      </c>
      <c r="D3" s="6"/>
      <c r="E3" s="4">
        <v>40</v>
      </c>
      <c r="F3" s="4"/>
      <c r="G3" s="4"/>
      <c r="H3" s="5"/>
    </row>
    <row r="4" spans="2:8" ht="15.75">
      <c r="B4" s="17" t="s">
        <v>98</v>
      </c>
      <c r="C4" s="1"/>
      <c r="D4" s="7"/>
      <c r="E4" s="2"/>
      <c r="F4" s="2"/>
      <c r="G4" s="2"/>
      <c r="H4" s="51">
        <v>184.3</v>
      </c>
    </row>
    <row r="5" spans="2:8" ht="12.75">
      <c r="B5" s="8"/>
      <c r="C5" s="1"/>
      <c r="D5" s="7"/>
      <c r="E5" s="2"/>
      <c r="F5" s="2"/>
      <c r="G5" s="2"/>
      <c r="H5" s="51">
        <v>184.3</v>
      </c>
    </row>
    <row r="6" spans="2:8" ht="12.75">
      <c r="B6" s="34"/>
      <c r="C6" s="23"/>
      <c r="D6" s="26"/>
      <c r="E6" s="24"/>
      <c r="F6" s="24"/>
      <c r="G6" s="24"/>
      <c r="H6" s="25"/>
    </row>
    <row r="7" spans="2:8" ht="12.75">
      <c r="B7" s="36"/>
      <c r="C7" s="37"/>
      <c r="D7" s="38"/>
      <c r="E7" s="35"/>
      <c r="F7" s="35"/>
      <c r="G7" s="35"/>
      <c r="H7" s="37"/>
    </row>
    <row r="8" spans="2:8" ht="12.75">
      <c r="B8" s="36"/>
      <c r="C8" s="37"/>
      <c r="D8" s="38"/>
      <c r="E8" s="35"/>
      <c r="F8" s="35"/>
      <c r="G8" s="35"/>
      <c r="H8" s="37"/>
    </row>
    <row r="9" spans="2:8" ht="21">
      <c r="B9" s="69" t="s">
        <v>96</v>
      </c>
      <c r="C9" s="70"/>
      <c r="D9" s="70"/>
      <c r="E9" s="70"/>
      <c r="F9" s="70"/>
      <c r="G9" s="71"/>
      <c r="H9" s="72" t="s">
        <v>9</v>
      </c>
    </row>
    <row r="10" spans="2:8" ht="12.75">
      <c r="B10" s="79" t="s">
        <v>16</v>
      </c>
      <c r="C10" s="80"/>
      <c r="D10" s="80"/>
      <c r="E10" s="80"/>
      <c r="F10" s="80"/>
      <c r="G10" s="81"/>
      <c r="H10" s="73"/>
    </row>
    <row r="11" spans="2:8" ht="12.75">
      <c r="B11" s="79"/>
      <c r="C11" s="80"/>
      <c r="D11" s="80"/>
      <c r="E11" s="80"/>
      <c r="F11" s="80"/>
      <c r="G11" s="81"/>
      <c r="H11" s="77" t="s">
        <v>94</v>
      </c>
    </row>
    <row r="12" spans="2:8" ht="12.75">
      <c r="B12" s="82"/>
      <c r="C12" s="83"/>
      <c r="D12" s="83"/>
      <c r="E12" s="83"/>
      <c r="F12" s="83"/>
      <c r="G12" s="84"/>
      <c r="H12" s="78"/>
    </row>
    <row r="13" spans="2:8" ht="15.75">
      <c r="B13" s="75" t="s">
        <v>13</v>
      </c>
      <c r="C13" s="74" t="s">
        <v>6</v>
      </c>
      <c r="D13" s="74"/>
      <c r="E13" s="76" t="s">
        <v>5</v>
      </c>
      <c r="F13" s="76"/>
      <c r="G13" s="76"/>
      <c r="H13" s="76"/>
    </row>
    <row r="14" spans="2:8" ht="12.75">
      <c r="B14" s="75"/>
      <c r="C14" s="55" t="s">
        <v>7</v>
      </c>
      <c r="D14" s="55" t="s">
        <v>8</v>
      </c>
      <c r="E14" s="39" t="s">
        <v>0</v>
      </c>
      <c r="F14" s="39" t="s">
        <v>2</v>
      </c>
      <c r="G14" s="58" t="s">
        <v>3</v>
      </c>
      <c r="H14" s="39" t="s">
        <v>4</v>
      </c>
    </row>
    <row r="15" spans="2:8" ht="25.5">
      <c r="B15" s="53" t="s">
        <v>86</v>
      </c>
      <c r="C15" s="59">
        <v>0</v>
      </c>
      <c r="D15" s="59">
        <v>6</v>
      </c>
      <c r="E15" s="57">
        <v>0.4791666666666667</v>
      </c>
      <c r="F15" s="52" t="s">
        <v>90</v>
      </c>
      <c r="G15" s="52" t="s">
        <v>90</v>
      </c>
      <c r="H15" s="52" t="s">
        <v>90</v>
      </c>
    </row>
    <row r="16" spans="2:8" ht="25.5">
      <c r="B16" s="46" t="s">
        <v>91</v>
      </c>
      <c r="C16" s="40" t="s">
        <v>1</v>
      </c>
      <c r="D16" s="41">
        <v>184.3</v>
      </c>
      <c r="E16" s="42">
        <f>B3</f>
        <v>0.4861111111111111</v>
      </c>
      <c r="F16" s="42">
        <f>B2</f>
        <v>0.548611111111111</v>
      </c>
      <c r="G16" s="54">
        <f>B2</f>
        <v>0.548611111111111</v>
      </c>
      <c r="H16" s="42">
        <f>B2</f>
        <v>0.548611111111111</v>
      </c>
    </row>
    <row r="17" spans="2:8" ht="12.75">
      <c r="B17" s="12" t="s">
        <v>17</v>
      </c>
      <c r="C17" s="15">
        <v>1.2</v>
      </c>
      <c r="D17" s="29">
        <f aca="true" t="shared" si="0" ref="D17:D67">IF(C17="","",$H$5-C17)</f>
        <v>183.10000000000002</v>
      </c>
      <c r="E17" s="32">
        <f aca="true" t="shared" si="1" ref="E17:E67">IF(C17="","",$B$3+($H$4-D17)*$D$2/$E$2)</f>
        <v>0.4873611111111111</v>
      </c>
      <c r="F17" s="16">
        <f aca="true" t="shared" si="2" ref="F17:F67">IF(C17="","",$B$2+($H$4-D17)*$D$2/$F$2)</f>
        <v>0.549861111111111</v>
      </c>
      <c r="G17" s="16">
        <f aca="true" t="shared" si="3" ref="G17:G67">IF(C17="","",$B$2+($H$4-D17)*$D$2/$G$2)</f>
        <v>0.5498015873015872</v>
      </c>
      <c r="H17" s="28">
        <f aca="true" t="shared" si="4" ref="H17:H67">IF(C17="","",$B$2+($H$4-D17)*$D$2/$H$2)</f>
        <v>0.5497474747474747</v>
      </c>
    </row>
    <row r="18" spans="2:8" ht="12.75">
      <c r="B18" s="12" t="s">
        <v>18</v>
      </c>
      <c r="C18" s="15">
        <v>4.8</v>
      </c>
      <c r="D18" s="29">
        <f t="shared" si="0"/>
        <v>179.5</v>
      </c>
      <c r="E18" s="32">
        <f t="shared" si="1"/>
        <v>0.4911111111111111</v>
      </c>
      <c r="F18" s="16">
        <f t="shared" si="2"/>
        <v>0.553611111111111</v>
      </c>
      <c r="G18" s="16">
        <f t="shared" si="3"/>
        <v>0.5533730158730158</v>
      </c>
      <c r="H18" s="28">
        <f t="shared" si="4"/>
        <v>0.5531565656565656</v>
      </c>
    </row>
    <row r="19" spans="2:8" ht="12.75">
      <c r="B19" s="12" t="s">
        <v>19</v>
      </c>
      <c r="C19" s="15">
        <v>7.5</v>
      </c>
      <c r="D19" s="29">
        <f t="shared" si="0"/>
        <v>176.8</v>
      </c>
      <c r="E19" s="32">
        <f t="shared" si="1"/>
        <v>0.4939236111111111</v>
      </c>
      <c r="F19" s="16">
        <f t="shared" si="2"/>
        <v>0.556423611111111</v>
      </c>
      <c r="G19" s="16">
        <f t="shared" si="3"/>
        <v>0.5560515873015872</v>
      </c>
      <c r="H19" s="28">
        <f t="shared" si="4"/>
        <v>0.5557133838383838</v>
      </c>
    </row>
    <row r="20" spans="2:8" ht="12.75">
      <c r="B20" s="12" t="s">
        <v>20</v>
      </c>
      <c r="C20" s="10">
        <v>9</v>
      </c>
      <c r="D20" s="30">
        <f t="shared" si="0"/>
        <v>175.3</v>
      </c>
      <c r="E20" s="32">
        <f t="shared" si="1"/>
        <v>0.4954861111111111</v>
      </c>
      <c r="F20" s="16">
        <f t="shared" si="2"/>
        <v>0.5579861111111111</v>
      </c>
      <c r="G20" s="16">
        <f t="shared" si="3"/>
        <v>0.5575396825396824</v>
      </c>
      <c r="H20" s="28">
        <f t="shared" si="4"/>
        <v>0.5571338383838383</v>
      </c>
    </row>
    <row r="21" spans="2:8" ht="12.75">
      <c r="B21" s="12" t="s">
        <v>21</v>
      </c>
      <c r="C21" s="10">
        <v>13.2</v>
      </c>
      <c r="D21" s="30">
        <f t="shared" si="0"/>
        <v>171.10000000000002</v>
      </c>
      <c r="E21" s="32">
        <f t="shared" si="1"/>
        <v>0.4998611111111111</v>
      </c>
      <c r="F21" s="16">
        <f t="shared" si="2"/>
        <v>0.5623611111111111</v>
      </c>
      <c r="G21" s="16">
        <f t="shared" si="3"/>
        <v>0.5617063492063491</v>
      </c>
      <c r="H21" s="28">
        <f t="shared" si="4"/>
        <v>0.561111111111111</v>
      </c>
    </row>
    <row r="22" spans="2:8" ht="12.75">
      <c r="B22" s="14" t="s">
        <v>22</v>
      </c>
      <c r="C22" s="10">
        <v>16.4</v>
      </c>
      <c r="D22" s="30">
        <f t="shared" si="0"/>
        <v>167.9</v>
      </c>
      <c r="E22" s="32">
        <f t="shared" si="1"/>
        <v>0.5031944444444445</v>
      </c>
      <c r="F22" s="16">
        <f t="shared" si="2"/>
        <v>0.5656944444444444</v>
      </c>
      <c r="G22" s="16">
        <f t="shared" si="3"/>
        <v>0.5648809523809524</v>
      </c>
      <c r="H22" s="28">
        <f t="shared" si="4"/>
        <v>0.564141414141414</v>
      </c>
    </row>
    <row r="23" spans="2:8" ht="12.75">
      <c r="B23" s="12" t="s">
        <v>23</v>
      </c>
      <c r="C23" s="10">
        <v>16.4</v>
      </c>
      <c r="D23" s="30">
        <f t="shared" si="0"/>
        <v>167.9</v>
      </c>
      <c r="E23" s="32">
        <f t="shared" si="1"/>
        <v>0.5031944444444445</v>
      </c>
      <c r="F23" s="16">
        <f t="shared" si="2"/>
        <v>0.5656944444444444</v>
      </c>
      <c r="G23" s="16">
        <f t="shared" si="3"/>
        <v>0.5648809523809524</v>
      </c>
      <c r="H23" s="28">
        <f t="shared" si="4"/>
        <v>0.564141414141414</v>
      </c>
    </row>
    <row r="24" spans="2:8" ht="12.75">
      <c r="B24" s="12" t="s">
        <v>24</v>
      </c>
      <c r="C24" s="10">
        <v>19.8</v>
      </c>
      <c r="D24" s="30">
        <f t="shared" si="0"/>
        <v>164.5</v>
      </c>
      <c r="E24" s="32">
        <f t="shared" si="1"/>
        <v>0.5067361111111112</v>
      </c>
      <c r="F24" s="16">
        <f t="shared" si="2"/>
        <v>0.569236111111111</v>
      </c>
      <c r="G24" s="16">
        <f t="shared" si="3"/>
        <v>0.5682539682539682</v>
      </c>
      <c r="H24" s="28">
        <f t="shared" si="4"/>
        <v>0.5673611111111111</v>
      </c>
    </row>
    <row r="25" spans="2:8" ht="12.75">
      <c r="B25" s="12" t="s">
        <v>25</v>
      </c>
      <c r="C25" s="10">
        <v>21.9</v>
      </c>
      <c r="D25" s="30">
        <f t="shared" si="0"/>
        <v>162.4</v>
      </c>
      <c r="E25" s="32">
        <f t="shared" si="1"/>
        <v>0.5089236111111111</v>
      </c>
      <c r="F25" s="16">
        <f t="shared" si="2"/>
        <v>0.5714236111111111</v>
      </c>
      <c r="G25" s="16">
        <f t="shared" si="3"/>
        <v>0.5703373015873016</v>
      </c>
      <c r="H25" s="28">
        <f t="shared" si="4"/>
        <v>0.5693497474747474</v>
      </c>
    </row>
    <row r="26" spans="2:8" ht="12.75">
      <c r="B26" s="12" t="s">
        <v>26</v>
      </c>
      <c r="C26" s="10">
        <v>23.4</v>
      </c>
      <c r="D26" s="30">
        <f t="shared" si="0"/>
        <v>160.9</v>
      </c>
      <c r="E26" s="32">
        <f t="shared" si="1"/>
        <v>0.5104861111111111</v>
      </c>
      <c r="F26" s="16">
        <f t="shared" si="2"/>
        <v>0.5729861111111111</v>
      </c>
      <c r="G26" s="16">
        <f t="shared" si="3"/>
        <v>0.5718253968253968</v>
      </c>
      <c r="H26" s="28">
        <f t="shared" si="4"/>
        <v>0.570770202020202</v>
      </c>
    </row>
    <row r="27" spans="2:8" ht="12.75">
      <c r="B27" s="12" t="s">
        <v>27</v>
      </c>
      <c r="C27" s="10">
        <v>25.3</v>
      </c>
      <c r="D27" s="30">
        <f t="shared" si="0"/>
        <v>159</v>
      </c>
      <c r="E27" s="32">
        <f t="shared" si="1"/>
        <v>0.5124652777777778</v>
      </c>
      <c r="F27" s="16">
        <f t="shared" si="2"/>
        <v>0.5749652777777777</v>
      </c>
      <c r="G27" s="16">
        <f t="shared" si="3"/>
        <v>0.5737103174603174</v>
      </c>
      <c r="H27" s="28">
        <f t="shared" si="4"/>
        <v>0.5725694444444444</v>
      </c>
    </row>
    <row r="28" spans="2:8" ht="12.75">
      <c r="B28" s="14" t="s">
        <v>14</v>
      </c>
      <c r="C28" s="10">
        <v>25.3</v>
      </c>
      <c r="D28" s="30">
        <f t="shared" si="0"/>
        <v>159</v>
      </c>
      <c r="E28" s="32">
        <f t="shared" si="1"/>
        <v>0.5124652777777778</v>
      </c>
      <c r="F28" s="16">
        <f t="shared" si="2"/>
        <v>0.5749652777777777</v>
      </c>
      <c r="G28" s="16">
        <f t="shared" si="3"/>
        <v>0.5737103174603174</v>
      </c>
      <c r="H28" s="28">
        <f t="shared" si="4"/>
        <v>0.5725694444444444</v>
      </c>
    </row>
    <row r="29" spans="2:8" ht="12.75">
      <c r="B29" s="12" t="s">
        <v>28</v>
      </c>
      <c r="C29" s="10">
        <v>25.9</v>
      </c>
      <c r="D29" s="30">
        <f t="shared" si="0"/>
        <v>158.4</v>
      </c>
      <c r="E29" s="32">
        <f t="shared" si="1"/>
        <v>0.5130902777777778</v>
      </c>
      <c r="F29" s="16">
        <f t="shared" si="2"/>
        <v>0.5755902777777777</v>
      </c>
      <c r="G29" s="16">
        <f t="shared" si="3"/>
        <v>0.5743055555555555</v>
      </c>
      <c r="H29" s="28">
        <f t="shared" si="4"/>
        <v>0.5731376262626262</v>
      </c>
    </row>
    <row r="30" spans="2:8" ht="12.75">
      <c r="B30" s="12" t="s">
        <v>29</v>
      </c>
      <c r="C30" s="10">
        <v>28.4</v>
      </c>
      <c r="D30" s="30">
        <f t="shared" si="0"/>
        <v>155.9</v>
      </c>
      <c r="E30" s="32">
        <f t="shared" si="1"/>
        <v>0.5156944444444445</v>
      </c>
      <c r="F30" s="16">
        <f t="shared" si="2"/>
        <v>0.5781944444444443</v>
      </c>
      <c r="G30" s="16">
        <f t="shared" si="3"/>
        <v>0.5767857142857142</v>
      </c>
      <c r="H30" s="28">
        <f t="shared" si="4"/>
        <v>0.5755050505050504</v>
      </c>
    </row>
    <row r="31" spans="2:8" ht="12.75">
      <c r="B31" s="14" t="s">
        <v>12</v>
      </c>
      <c r="C31" s="47">
        <v>30</v>
      </c>
      <c r="D31" s="30">
        <f t="shared" si="0"/>
        <v>154.3</v>
      </c>
      <c r="E31" s="32">
        <f t="shared" si="1"/>
        <v>0.5173611111111112</v>
      </c>
      <c r="F31" s="16">
        <f t="shared" si="2"/>
        <v>0.579861111111111</v>
      </c>
      <c r="G31" s="16">
        <f t="shared" si="3"/>
        <v>0.5783730158730158</v>
      </c>
      <c r="H31" s="28">
        <f t="shared" si="4"/>
        <v>0.577020202020202</v>
      </c>
    </row>
    <row r="32" spans="2:8" ht="12.75">
      <c r="B32" s="12" t="s">
        <v>30</v>
      </c>
      <c r="C32" s="10">
        <v>30.1</v>
      </c>
      <c r="D32" s="30">
        <f t="shared" si="0"/>
        <v>154.20000000000002</v>
      </c>
      <c r="E32" s="32">
        <f t="shared" si="1"/>
        <v>0.5174652777777777</v>
      </c>
      <c r="F32" s="16">
        <f t="shared" si="2"/>
        <v>0.5799652777777777</v>
      </c>
      <c r="G32" s="16">
        <f t="shared" si="3"/>
        <v>0.5784722222222222</v>
      </c>
      <c r="H32" s="28">
        <f t="shared" si="4"/>
        <v>0.5771148989898989</v>
      </c>
    </row>
    <row r="33" spans="2:8" ht="12.75">
      <c r="B33" s="12" t="s">
        <v>31</v>
      </c>
      <c r="C33" s="10">
        <v>34.6</v>
      </c>
      <c r="D33" s="30">
        <f t="shared" si="0"/>
        <v>149.70000000000002</v>
      </c>
      <c r="E33" s="32">
        <f t="shared" si="1"/>
        <v>0.5221527777777778</v>
      </c>
      <c r="F33" s="16">
        <f t="shared" si="2"/>
        <v>0.5846527777777777</v>
      </c>
      <c r="G33" s="16">
        <f t="shared" si="3"/>
        <v>0.5829365079365079</v>
      </c>
      <c r="H33" s="28">
        <f t="shared" si="4"/>
        <v>0.5813762626262625</v>
      </c>
    </row>
    <row r="34" spans="2:8" ht="12.75">
      <c r="B34" s="12" t="s">
        <v>32</v>
      </c>
      <c r="C34" s="10">
        <v>35.9</v>
      </c>
      <c r="D34" s="30">
        <f t="shared" si="0"/>
        <v>148.4</v>
      </c>
      <c r="E34" s="32">
        <f t="shared" si="1"/>
        <v>0.5235069444444445</v>
      </c>
      <c r="F34" s="16">
        <f t="shared" si="2"/>
        <v>0.5860069444444443</v>
      </c>
      <c r="G34" s="16">
        <f t="shared" si="3"/>
        <v>0.5842261904761904</v>
      </c>
      <c r="H34" s="28">
        <f t="shared" si="4"/>
        <v>0.5826073232323232</v>
      </c>
    </row>
    <row r="35" spans="2:8" ht="12.75">
      <c r="B35" s="12" t="s">
        <v>33</v>
      </c>
      <c r="C35" s="10">
        <v>38.6</v>
      </c>
      <c r="D35" s="30">
        <f t="shared" si="0"/>
        <v>145.70000000000002</v>
      </c>
      <c r="E35" s="32">
        <f t="shared" si="1"/>
        <v>0.5263194444444445</v>
      </c>
      <c r="F35" s="16">
        <f t="shared" si="2"/>
        <v>0.5888194444444443</v>
      </c>
      <c r="G35" s="16">
        <f t="shared" si="3"/>
        <v>0.5869047619047618</v>
      </c>
      <c r="H35" s="28">
        <f t="shared" si="4"/>
        <v>0.5851641414141413</v>
      </c>
    </row>
    <row r="36" spans="2:8" ht="12.75">
      <c r="B36" s="14" t="s">
        <v>34</v>
      </c>
      <c r="C36" s="10">
        <v>39.3</v>
      </c>
      <c r="D36" s="30">
        <f t="shared" si="0"/>
        <v>145</v>
      </c>
      <c r="E36" s="32">
        <f t="shared" si="1"/>
        <v>0.5270486111111111</v>
      </c>
      <c r="F36" s="16">
        <f t="shared" si="2"/>
        <v>0.589548611111111</v>
      </c>
      <c r="G36" s="16">
        <f t="shared" si="3"/>
        <v>0.5875992063492063</v>
      </c>
      <c r="H36" s="28">
        <f t="shared" si="4"/>
        <v>0.5858270202020202</v>
      </c>
    </row>
    <row r="37" spans="2:8" ht="12.75">
      <c r="B37" s="48" t="s">
        <v>11</v>
      </c>
      <c r="C37" s="10">
        <v>40</v>
      </c>
      <c r="D37" s="30">
        <f t="shared" si="0"/>
        <v>144.3</v>
      </c>
      <c r="E37" s="32">
        <f t="shared" si="1"/>
        <v>0.5277777777777778</v>
      </c>
      <c r="F37" s="16">
        <f t="shared" si="2"/>
        <v>0.5902777777777777</v>
      </c>
      <c r="G37" s="16">
        <f t="shared" si="3"/>
        <v>0.5882936507936507</v>
      </c>
      <c r="H37" s="28">
        <f t="shared" si="4"/>
        <v>0.5864898989898989</v>
      </c>
    </row>
    <row r="38" spans="2:8" ht="12.75">
      <c r="B38" s="12" t="s">
        <v>35</v>
      </c>
      <c r="C38" s="10">
        <v>41.2</v>
      </c>
      <c r="D38" s="30">
        <f t="shared" si="0"/>
        <v>143.10000000000002</v>
      </c>
      <c r="E38" s="32">
        <f t="shared" si="1"/>
        <v>0.5290277777777778</v>
      </c>
      <c r="F38" s="16">
        <f t="shared" si="2"/>
        <v>0.5915277777777777</v>
      </c>
      <c r="G38" s="16">
        <f t="shared" si="3"/>
        <v>0.5894841269841269</v>
      </c>
      <c r="H38" s="28">
        <f t="shared" si="4"/>
        <v>0.5876262626262625</v>
      </c>
    </row>
    <row r="39" spans="2:8" ht="12.75">
      <c r="B39" s="12" t="s">
        <v>36</v>
      </c>
      <c r="C39" s="10">
        <v>42.9</v>
      </c>
      <c r="D39" s="30">
        <f t="shared" si="0"/>
        <v>141.4</v>
      </c>
      <c r="E39" s="32">
        <f t="shared" si="1"/>
        <v>0.5307986111111112</v>
      </c>
      <c r="F39" s="16">
        <f t="shared" si="2"/>
        <v>0.593298611111111</v>
      </c>
      <c r="G39" s="16">
        <f t="shared" si="3"/>
        <v>0.5911706349206348</v>
      </c>
      <c r="H39" s="28">
        <f t="shared" si="4"/>
        <v>0.5892361111111111</v>
      </c>
    </row>
    <row r="40" spans="2:8" ht="12.75">
      <c r="B40" s="14" t="s">
        <v>88</v>
      </c>
      <c r="C40" s="10">
        <v>43.5</v>
      </c>
      <c r="D40" s="30">
        <f t="shared" si="0"/>
        <v>140.8</v>
      </c>
      <c r="E40" s="32">
        <f t="shared" si="1"/>
        <v>0.5314236111111111</v>
      </c>
      <c r="F40" s="16">
        <f t="shared" si="2"/>
        <v>0.593923611111111</v>
      </c>
      <c r="G40" s="16">
        <f t="shared" si="3"/>
        <v>0.5917658730158729</v>
      </c>
      <c r="H40" s="28">
        <f t="shared" si="4"/>
        <v>0.5898042929292928</v>
      </c>
    </row>
    <row r="41" spans="2:8" ht="12.75">
      <c r="B41" s="12" t="s">
        <v>37</v>
      </c>
      <c r="C41" s="10">
        <v>45.4</v>
      </c>
      <c r="D41" s="30">
        <f t="shared" si="0"/>
        <v>138.9</v>
      </c>
      <c r="E41" s="32">
        <f t="shared" si="1"/>
        <v>0.5334027777777778</v>
      </c>
      <c r="F41" s="16">
        <f t="shared" si="2"/>
        <v>0.5959027777777777</v>
      </c>
      <c r="G41" s="16">
        <f t="shared" si="3"/>
        <v>0.5936507936507935</v>
      </c>
      <c r="H41" s="28">
        <f t="shared" si="4"/>
        <v>0.5916035353535353</v>
      </c>
    </row>
    <row r="42" spans="2:8" ht="12.75">
      <c r="B42" s="12" t="s">
        <v>38</v>
      </c>
      <c r="C42" s="10">
        <v>48.3</v>
      </c>
      <c r="D42" s="30">
        <f t="shared" si="0"/>
        <v>136</v>
      </c>
      <c r="E42" s="32">
        <f t="shared" si="1"/>
        <v>0.5364236111111111</v>
      </c>
      <c r="F42" s="16">
        <f t="shared" si="2"/>
        <v>0.598923611111111</v>
      </c>
      <c r="G42" s="16">
        <f t="shared" si="3"/>
        <v>0.5965277777777778</v>
      </c>
      <c r="H42" s="28">
        <f t="shared" si="4"/>
        <v>0.5943497474747474</v>
      </c>
    </row>
    <row r="43" spans="2:8" ht="12.75">
      <c r="B43" s="12" t="s">
        <v>15</v>
      </c>
      <c r="C43" s="10">
        <v>50.5</v>
      </c>
      <c r="D43" s="30">
        <f t="shared" si="0"/>
        <v>133.8</v>
      </c>
      <c r="E43" s="32">
        <f t="shared" si="1"/>
        <v>0.5387152777777777</v>
      </c>
      <c r="F43" s="16">
        <f t="shared" si="2"/>
        <v>0.6012152777777777</v>
      </c>
      <c r="G43" s="16">
        <f t="shared" si="3"/>
        <v>0.5987103174603174</v>
      </c>
      <c r="H43" s="28">
        <f t="shared" si="4"/>
        <v>0.5964330808080808</v>
      </c>
    </row>
    <row r="44" spans="2:8" ht="12.75">
      <c r="B44" s="14" t="s">
        <v>14</v>
      </c>
      <c r="C44" s="10">
        <v>52.5</v>
      </c>
      <c r="D44" s="30">
        <f t="shared" si="0"/>
        <v>131.8</v>
      </c>
      <c r="E44" s="32">
        <f t="shared" si="1"/>
        <v>0.5407986111111112</v>
      </c>
      <c r="F44" s="16">
        <f t="shared" si="2"/>
        <v>0.603298611111111</v>
      </c>
      <c r="G44" s="16">
        <f t="shared" si="3"/>
        <v>0.6006944444444444</v>
      </c>
      <c r="H44" s="28">
        <f t="shared" si="4"/>
        <v>0.5983270202020201</v>
      </c>
    </row>
    <row r="45" spans="2:8" ht="12.75">
      <c r="B45" s="12" t="s">
        <v>39</v>
      </c>
      <c r="C45" s="10">
        <v>53.6</v>
      </c>
      <c r="D45" s="30">
        <f t="shared" si="0"/>
        <v>130.70000000000002</v>
      </c>
      <c r="E45" s="32">
        <f t="shared" si="1"/>
        <v>0.5419444444444445</v>
      </c>
      <c r="F45" s="16">
        <f t="shared" si="2"/>
        <v>0.6044444444444443</v>
      </c>
      <c r="G45" s="16">
        <f t="shared" si="3"/>
        <v>0.6017857142857143</v>
      </c>
      <c r="H45" s="28">
        <f t="shared" si="4"/>
        <v>0.5993686868686868</v>
      </c>
    </row>
    <row r="46" spans="2:8" ht="12.75">
      <c r="B46" s="12" t="s">
        <v>87</v>
      </c>
      <c r="C46" s="10">
        <v>55.9</v>
      </c>
      <c r="D46" s="30">
        <f>IF(C46="","",$H$5-C46)</f>
        <v>128.4</v>
      </c>
      <c r="E46" s="32">
        <f>IF(C46="","",$B$3+($H$4-D46)*$D$2/$E$2)</f>
        <v>0.5443402777777777</v>
      </c>
      <c r="F46" s="16">
        <f>IF(C46="","",$B$2+($H$4-D46)*$D$2/$F$2)</f>
        <v>0.6068402777777777</v>
      </c>
      <c r="G46" s="16">
        <f>IF(C46="","",$B$2+($H$4-D46)*$D$2/$G$2)</f>
        <v>0.6040674603174603</v>
      </c>
      <c r="H46" s="28">
        <f>IF(C46="","",$B$2+($H$4-D46)*$D$2/$H$2)</f>
        <v>0.6015467171717171</v>
      </c>
    </row>
    <row r="47" spans="2:8" ht="12.75">
      <c r="B47" s="12" t="s">
        <v>40</v>
      </c>
      <c r="C47" s="10">
        <v>57.8</v>
      </c>
      <c r="D47" s="30">
        <f t="shared" si="0"/>
        <v>126.50000000000001</v>
      </c>
      <c r="E47" s="32">
        <f t="shared" si="1"/>
        <v>0.5463194444444445</v>
      </c>
      <c r="F47" s="16">
        <f t="shared" si="2"/>
        <v>0.6088194444444444</v>
      </c>
      <c r="G47" s="16">
        <f t="shared" si="3"/>
        <v>0.6059523809523809</v>
      </c>
      <c r="H47" s="28">
        <f t="shared" si="4"/>
        <v>0.6033459595959595</v>
      </c>
    </row>
    <row r="48" spans="2:8" ht="12.75">
      <c r="B48" s="12" t="s">
        <v>41</v>
      </c>
      <c r="C48" s="10">
        <v>60.2</v>
      </c>
      <c r="D48" s="30">
        <f t="shared" si="0"/>
        <v>124.10000000000001</v>
      </c>
      <c r="E48" s="32">
        <f t="shared" si="1"/>
        <v>0.5488194444444444</v>
      </c>
      <c r="F48" s="16">
        <f t="shared" si="2"/>
        <v>0.6113194444444444</v>
      </c>
      <c r="G48" s="16">
        <f t="shared" si="3"/>
        <v>0.6083333333333333</v>
      </c>
      <c r="H48" s="28">
        <f t="shared" si="4"/>
        <v>0.6056186868686868</v>
      </c>
    </row>
    <row r="49" spans="2:8" ht="12.75">
      <c r="B49" s="14" t="s">
        <v>42</v>
      </c>
      <c r="C49" s="10">
        <v>60.5</v>
      </c>
      <c r="D49" s="30">
        <f t="shared" si="0"/>
        <v>123.80000000000001</v>
      </c>
      <c r="E49" s="32">
        <f t="shared" si="1"/>
        <v>0.5491319444444445</v>
      </c>
      <c r="F49" s="16">
        <f t="shared" si="2"/>
        <v>0.6116319444444444</v>
      </c>
      <c r="G49" s="16">
        <f t="shared" si="3"/>
        <v>0.6086309523809523</v>
      </c>
      <c r="H49" s="28">
        <f t="shared" si="4"/>
        <v>0.6059027777777777</v>
      </c>
    </row>
    <row r="50" spans="2:8" ht="12.75">
      <c r="B50" s="12" t="s">
        <v>43</v>
      </c>
      <c r="C50" s="10">
        <v>61</v>
      </c>
      <c r="D50" s="30">
        <f t="shared" si="0"/>
        <v>123.30000000000001</v>
      </c>
      <c r="E50" s="32">
        <f t="shared" si="1"/>
        <v>0.5496527777777778</v>
      </c>
      <c r="F50" s="16">
        <f t="shared" si="2"/>
        <v>0.6121527777777778</v>
      </c>
      <c r="G50" s="16">
        <f t="shared" si="3"/>
        <v>0.6091269841269841</v>
      </c>
      <c r="H50" s="28">
        <f t="shared" si="4"/>
        <v>0.6063762626262625</v>
      </c>
    </row>
    <row r="51" spans="2:8" ht="12.75">
      <c r="B51" s="12" t="s">
        <v>44</v>
      </c>
      <c r="C51" s="10">
        <v>64</v>
      </c>
      <c r="D51" s="30">
        <f t="shared" si="0"/>
        <v>120.30000000000001</v>
      </c>
      <c r="E51" s="32">
        <f t="shared" si="1"/>
        <v>0.5527777777777778</v>
      </c>
      <c r="F51" s="16">
        <f t="shared" si="2"/>
        <v>0.6152777777777777</v>
      </c>
      <c r="G51" s="16">
        <f t="shared" si="3"/>
        <v>0.6121031746031745</v>
      </c>
      <c r="H51" s="28">
        <f t="shared" si="4"/>
        <v>0.6092171717171716</v>
      </c>
    </row>
    <row r="52" spans="2:8" ht="12.75">
      <c r="B52" s="13" t="s">
        <v>95</v>
      </c>
      <c r="C52" s="10">
        <v>64.6</v>
      </c>
      <c r="D52" s="30">
        <f>IF(C52="","",$H$5-C52)</f>
        <v>119.70000000000002</v>
      </c>
      <c r="E52" s="32">
        <f>IF(C52="","",$B$3+($H$4-D52)*$D$2/$E$2)</f>
        <v>0.5534027777777778</v>
      </c>
      <c r="F52" s="16">
        <f>IF(C52="","",$B$2+($H$4-D52)*$D$2/$F$2)</f>
        <v>0.6159027777777777</v>
      </c>
      <c r="G52" s="16">
        <f>IF(C52="","",$B$2+($H$4-D52)*$D$2/$G$2)</f>
        <v>0.6126984126984126</v>
      </c>
      <c r="H52" s="28">
        <f>IF(C52="","",$B$2+($H$4-D52)*$D$2/$H$2)</f>
        <v>0.6097853535353535</v>
      </c>
    </row>
    <row r="53" spans="2:8" ht="12.75">
      <c r="B53" s="12" t="s">
        <v>45</v>
      </c>
      <c r="C53" s="10">
        <v>65.8</v>
      </c>
      <c r="D53" s="30">
        <f t="shared" si="0"/>
        <v>118.50000000000001</v>
      </c>
      <c r="E53" s="32">
        <f t="shared" si="1"/>
        <v>0.5546527777777778</v>
      </c>
      <c r="F53" s="16">
        <f t="shared" si="2"/>
        <v>0.6171527777777777</v>
      </c>
      <c r="G53" s="16">
        <f t="shared" si="3"/>
        <v>0.6138888888888888</v>
      </c>
      <c r="H53" s="28">
        <f t="shared" si="4"/>
        <v>0.6109217171717171</v>
      </c>
    </row>
    <row r="54" spans="2:8" ht="12.75">
      <c r="B54" s="12" t="s">
        <v>97</v>
      </c>
      <c r="C54" s="10">
        <v>67.3</v>
      </c>
      <c r="D54" s="30">
        <f>IF(C54="","",$H$5-C54)</f>
        <v>117.00000000000001</v>
      </c>
      <c r="E54" s="32">
        <f>IF(C54="","",$B$3+($H$4-D54)*$D$2/$E$2)</f>
        <v>0.5562152777777778</v>
      </c>
      <c r="F54" s="16">
        <f>IF(C54="","",$B$2+($H$4-D54)*$D$2/$F$2)</f>
        <v>0.6187152777777777</v>
      </c>
      <c r="G54" s="16">
        <f>IF(C54="","",$B$2+($H$4-D54)*$D$2/$G$2)</f>
        <v>0.615376984126984</v>
      </c>
      <c r="H54" s="28">
        <f>IF(C54="","",$B$2+($H$4-D54)*$D$2/$H$2)</f>
        <v>0.6123421717171716</v>
      </c>
    </row>
    <row r="55" spans="2:8" ht="12.75">
      <c r="B55" s="12" t="s">
        <v>46</v>
      </c>
      <c r="C55" s="10">
        <v>76.6</v>
      </c>
      <c r="D55" s="30">
        <f t="shared" si="0"/>
        <v>107.70000000000002</v>
      </c>
      <c r="E55" s="32">
        <f t="shared" si="1"/>
        <v>0.5659027777777778</v>
      </c>
      <c r="F55" s="16">
        <f t="shared" si="2"/>
        <v>0.6284027777777778</v>
      </c>
      <c r="G55" s="16">
        <f t="shared" si="3"/>
        <v>0.6246031746031745</v>
      </c>
      <c r="H55" s="28">
        <f t="shared" si="4"/>
        <v>0.6211489898989898</v>
      </c>
    </row>
    <row r="56" spans="2:8" ht="12.75">
      <c r="B56" s="12" t="s">
        <v>47</v>
      </c>
      <c r="C56" s="10">
        <v>77.9</v>
      </c>
      <c r="D56" s="30">
        <f t="shared" si="0"/>
        <v>106.4</v>
      </c>
      <c r="E56" s="32">
        <f t="shared" si="1"/>
        <v>0.5672569444444444</v>
      </c>
      <c r="F56" s="16">
        <f t="shared" si="2"/>
        <v>0.6297569444444444</v>
      </c>
      <c r="G56" s="16">
        <f t="shared" si="3"/>
        <v>0.625892857142857</v>
      </c>
      <c r="H56" s="28">
        <f t="shared" si="4"/>
        <v>0.6223800505050504</v>
      </c>
    </row>
    <row r="57" spans="2:8" ht="12.75">
      <c r="B57" s="48" t="s">
        <v>11</v>
      </c>
      <c r="C57" s="10">
        <v>79</v>
      </c>
      <c r="D57" s="30">
        <f t="shared" si="0"/>
        <v>105.30000000000001</v>
      </c>
      <c r="E57" s="32">
        <f t="shared" si="1"/>
        <v>0.5684027777777778</v>
      </c>
      <c r="F57" s="16">
        <f t="shared" si="2"/>
        <v>0.6309027777777777</v>
      </c>
      <c r="G57" s="16">
        <f t="shared" si="3"/>
        <v>0.626984126984127</v>
      </c>
      <c r="H57" s="28">
        <f t="shared" si="4"/>
        <v>0.6234217171717171</v>
      </c>
    </row>
    <row r="58" spans="2:8" ht="12.75">
      <c r="B58" s="49" t="s">
        <v>48</v>
      </c>
      <c r="C58" s="10">
        <v>79.2</v>
      </c>
      <c r="D58" s="30">
        <f t="shared" si="0"/>
        <v>105.10000000000001</v>
      </c>
      <c r="E58" s="32">
        <f t="shared" si="1"/>
        <v>0.5686111111111111</v>
      </c>
      <c r="F58" s="16">
        <f t="shared" si="2"/>
        <v>0.6311111111111111</v>
      </c>
      <c r="G58" s="16">
        <f t="shared" si="3"/>
        <v>0.6271825396825397</v>
      </c>
      <c r="H58" s="28">
        <f t="shared" si="4"/>
        <v>0.623611111111111</v>
      </c>
    </row>
    <row r="59" spans="2:8" ht="12.75">
      <c r="B59" s="49" t="s">
        <v>93</v>
      </c>
      <c r="C59" s="10">
        <v>81.2</v>
      </c>
      <c r="D59" s="30">
        <f t="shared" si="0"/>
        <v>103.10000000000001</v>
      </c>
      <c r="E59" s="32">
        <f t="shared" si="1"/>
        <v>0.5706944444444444</v>
      </c>
      <c r="F59" s="16">
        <f t="shared" si="2"/>
        <v>0.6331944444444444</v>
      </c>
      <c r="G59" s="16">
        <f t="shared" si="3"/>
        <v>0.6291666666666667</v>
      </c>
      <c r="H59" s="28">
        <f t="shared" si="4"/>
        <v>0.6255050505050505</v>
      </c>
    </row>
    <row r="60" spans="2:8" ht="12.75">
      <c r="B60" s="48" t="s">
        <v>11</v>
      </c>
      <c r="C60" s="10">
        <v>81.2</v>
      </c>
      <c r="D60" s="30">
        <f t="shared" si="0"/>
        <v>103.10000000000001</v>
      </c>
      <c r="E60" s="32">
        <f t="shared" si="1"/>
        <v>0.5706944444444444</v>
      </c>
      <c r="F60" s="16">
        <f t="shared" si="2"/>
        <v>0.6331944444444444</v>
      </c>
      <c r="G60" s="16">
        <f t="shared" si="3"/>
        <v>0.6291666666666667</v>
      </c>
      <c r="H60" s="28">
        <f t="shared" si="4"/>
        <v>0.6255050505050505</v>
      </c>
    </row>
    <row r="61" spans="2:8" ht="12.75">
      <c r="B61" s="12" t="s">
        <v>49</v>
      </c>
      <c r="C61" s="10">
        <v>81.7</v>
      </c>
      <c r="D61" s="30">
        <f t="shared" si="0"/>
        <v>102.60000000000001</v>
      </c>
      <c r="E61" s="32">
        <f t="shared" si="1"/>
        <v>0.5712152777777778</v>
      </c>
      <c r="F61" s="16">
        <f t="shared" si="2"/>
        <v>0.6337152777777777</v>
      </c>
      <c r="G61" s="16">
        <f t="shared" si="3"/>
        <v>0.6296626984126984</v>
      </c>
      <c r="H61" s="28">
        <f t="shared" si="4"/>
        <v>0.6259785353535353</v>
      </c>
    </row>
    <row r="62" spans="2:8" ht="12.75">
      <c r="B62" s="12" t="s">
        <v>50</v>
      </c>
      <c r="C62" s="10">
        <v>86.3</v>
      </c>
      <c r="D62" s="30">
        <f t="shared" si="0"/>
        <v>98.00000000000001</v>
      </c>
      <c r="E62" s="32">
        <f t="shared" si="1"/>
        <v>0.5760069444444444</v>
      </c>
      <c r="F62" s="16">
        <f t="shared" si="2"/>
        <v>0.6385069444444443</v>
      </c>
      <c r="G62" s="16">
        <f t="shared" si="3"/>
        <v>0.6342261904761904</v>
      </c>
      <c r="H62" s="28">
        <f t="shared" si="4"/>
        <v>0.6303345959595958</v>
      </c>
    </row>
    <row r="63" spans="2:8" ht="12.75">
      <c r="B63" s="12" t="s">
        <v>51</v>
      </c>
      <c r="C63" s="10">
        <v>88.1</v>
      </c>
      <c r="D63" s="30">
        <f t="shared" si="0"/>
        <v>96.20000000000002</v>
      </c>
      <c r="E63" s="32">
        <f t="shared" si="1"/>
        <v>0.5778819444444444</v>
      </c>
      <c r="F63" s="16">
        <f t="shared" si="2"/>
        <v>0.6403819444444444</v>
      </c>
      <c r="G63" s="16">
        <f t="shared" si="3"/>
        <v>0.6360119047619047</v>
      </c>
      <c r="H63" s="28">
        <f t="shared" si="4"/>
        <v>0.6320391414141413</v>
      </c>
    </row>
    <row r="64" spans="2:8" ht="12.75">
      <c r="B64" s="12" t="s">
        <v>52</v>
      </c>
      <c r="C64" s="10">
        <v>89.6</v>
      </c>
      <c r="D64" s="30">
        <f t="shared" si="0"/>
        <v>94.70000000000002</v>
      </c>
      <c r="E64" s="32">
        <f t="shared" si="1"/>
        <v>0.5794444444444444</v>
      </c>
      <c r="F64" s="16">
        <f t="shared" si="2"/>
        <v>0.6419444444444444</v>
      </c>
      <c r="G64" s="16">
        <f t="shared" si="3"/>
        <v>0.6375</v>
      </c>
      <c r="H64" s="28">
        <f t="shared" si="4"/>
        <v>0.6334595959595959</v>
      </c>
    </row>
    <row r="65" spans="2:8" ht="12.75">
      <c r="B65" s="13" t="s">
        <v>53</v>
      </c>
      <c r="C65" s="10">
        <v>90.7</v>
      </c>
      <c r="D65" s="30">
        <f t="shared" si="0"/>
        <v>93.60000000000001</v>
      </c>
      <c r="E65" s="32">
        <f t="shared" si="1"/>
        <v>0.5805902777777778</v>
      </c>
      <c r="F65" s="16">
        <f t="shared" si="2"/>
        <v>0.6430902777777777</v>
      </c>
      <c r="G65" s="16">
        <f t="shared" si="3"/>
        <v>0.6385912698412698</v>
      </c>
      <c r="H65" s="28">
        <f t="shared" si="4"/>
        <v>0.6345012626262626</v>
      </c>
    </row>
    <row r="66" spans="2:8" ht="12.75">
      <c r="B66" s="12" t="s">
        <v>54</v>
      </c>
      <c r="C66" s="10">
        <v>95.4</v>
      </c>
      <c r="D66" s="30">
        <f t="shared" si="0"/>
        <v>88.9</v>
      </c>
      <c r="E66" s="32">
        <f t="shared" si="1"/>
        <v>0.5854861111111112</v>
      </c>
      <c r="F66" s="16">
        <f t="shared" si="2"/>
        <v>0.647986111111111</v>
      </c>
      <c r="G66" s="16">
        <f t="shared" si="3"/>
        <v>0.6432539682539682</v>
      </c>
      <c r="H66" s="28">
        <f t="shared" si="4"/>
        <v>0.6389520202020201</v>
      </c>
    </row>
    <row r="67" spans="2:8" ht="12.75">
      <c r="B67" s="12" t="s">
        <v>55</v>
      </c>
      <c r="C67" s="10">
        <v>98.6</v>
      </c>
      <c r="D67" s="30">
        <f t="shared" si="0"/>
        <v>85.70000000000002</v>
      </c>
      <c r="E67" s="32">
        <f t="shared" si="1"/>
        <v>0.5888194444444445</v>
      </c>
      <c r="F67" s="16">
        <f t="shared" si="2"/>
        <v>0.6513194444444443</v>
      </c>
      <c r="G67" s="16">
        <f t="shared" si="3"/>
        <v>0.6464285714285714</v>
      </c>
      <c r="H67" s="28">
        <f t="shared" si="4"/>
        <v>0.6419823232323232</v>
      </c>
    </row>
    <row r="68" spans="2:8" ht="12.75">
      <c r="B68" s="12" t="s">
        <v>56</v>
      </c>
      <c r="C68" s="10">
        <v>101.1</v>
      </c>
      <c r="D68" s="30">
        <f>IF(C68="","",$H$5-C68)</f>
        <v>83.20000000000002</v>
      </c>
      <c r="E68" s="32">
        <f>IF(C68="","",$B$3+($H$4-D68)*$D$2/$E$2)</f>
        <v>0.5914236111111111</v>
      </c>
      <c r="F68" s="16">
        <f>IF(C68="","",$B$2+($H$4-D68)*$D$2/$F$2)</f>
        <v>0.6539236111111111</v>
      </c>
      <c r="G68" s="16">
        <f>IF(C68="","",$B$2+($H$4-D68)*$D$2/$G$2)</f>
        <v>0.6489087301587301</v>
      </c>
      <c r="H68" s="28">
        <f>IF(C68="","",$B$2+($H$4-D68)*$D$2/$H$2)</f>
        <v>0.6443497474747474</v>
      </c>
    </row>
    <row r="69" spans="2:8" ht="12.75">
      <c r="B69" s="12" t="s">
        <v>57</v>
      </c>
      <c r="C69" s="10">
        <v>102.5</v>
      </c>
      <c r="D69" s="30">
        <f>IF(C69="","",$H$5-C69)</f>
        <v>81.80000000000001</v>
      </c>
      <c r="E69" s="32">
        <f>IF(C69="","",$B$3+($H$4-D69)*$D$2/$E$2)</f>
        <v>0.5928819444444444</v>
      </c>
      <c r="F69" s="16">
        <f>IF(C69="","",$B$2+($H$4-D69)*$D$2/$F$2)</f>
        <v>0.6553819444444444</v>
      </c>
      <c r="G69" s="16">
        <f>IF(C69="","",$B$2+($H$4-D69)*$D$2/$G$2)</f>
        <v>0.650297619047619</v>
      </c>
      <c r="H69" s="28">
        <f>IF(C69="","",$B$2+($H$4-D69)*$D$2/$H$2)</f>
        <v>0.645675505050505</v>
      </c>
    </row>
    <row r="70" spans="2:8" ht="12.75">
      <c r="B70" s="12" t="s">
        <v>58</v>
      </c>
      <c r="C70" s="10">
        <v>109.2</v>
      </c>
      <c r="D70" s="30">
        <f>IF(C70="","",$H$5-C70)</f>
        <v>75.10000000000001</v>
      </c>
      <c r="E70" s="32">
        <f>IF(C70="","",$B$3+($H$4-D70)*$D$2/$E$2)</f>
        <v>0.5998611111111111</v>
      </c>
      <c r="F70" s="16">
        <f>IF(C70="","",$B$2+($H$4-D70)*$D$2/$F$2)</f>
        <v>0.6623611111111111</v>
      </c>
      <c r="G70" s="16">
        <f>IF(C70="","",$B$2+($H$4-D70)*$D$2/$G$2)</f>
        <v>0.6569444444444443</v>
      </c>
      <c r="H70" s="28">
        <f>IF(C70="","",$B$2+($H$4-D70)*$D$2/$H$2)</f>
        <v>0.6520202020202019</v>
      </c>
    </row>
    <row r="71" spans="2:8" ht="12.75">
      <c r="B71" s="12" t="s">
        <v>59</v>
      </c>
      <c r="C71" s="10">
        <v>115.5</v>
      </c>
      <c r="D71" s="30">
        <f>IF(C71="","",$H$5-C71)</f>
        <v>68.80000000000001</v>
      </c>
      <c r="E71" s="32">
        <f>IF(C71="","",$B$3+($H$4-D71)*$D$2/$E$2)</f>
        <v>0.6064236111111111</v>
      </c>
      <c r="F71" s="16">
        <f>IF(C71="","",$B$2+($H$4-D71)*$D$2/$F$2)</f>
        <v>0.6689236111111111</v>
      </c>
      <c r="G71" s="16">
        <f>IF(C71="","",$B$2+($H$4-D71)*$D$2/$G$2)</f>
        <v>0.6631944444444444</v>
      </c>
      <c r="H71" s="28">
        <f>IF(C71="","",$B$2+($H$4-D71)*$D$2/$H$2)</f>
        <v>0.657986111111111</v>
      </c>
    </row>
    <row r="72" spans="2:8" ht="12.75">
      <c r="B72" s="12" t="s">
        <v>60</v>
      </c>
      <c r="C72" s="10">
        <v>118.5</v>
      </c>
      <c r="D72" s="30">
        <f>IF(C72="","",$H$5-C72)</f>
        <v>65.80000000000001</v>
      </c>
      <c r="E72" s="32">
        <f>IF(C72="","",$B$3+($H$4-D72)*$D$2/$E$2)</f>
        <v>0.6095486111111111</v>
      </c>
      <c r="F72" s="16">
        <f>IF(C72="","",$B$2+($H$4-D72)*$D$2/$F$2)</f>
        <v>0.672048611111111</v>
      </c>
      <c r="G72" s="16">
        <f>IF(C72="","",$B$2+($H$4-D72)*$D$2/$G$2)</f>
        <v>0.6661706349206349</v>
      </c>
      <c r="H72" s="28">
        <f>IF(C72="","",$B$2+($H$4-D72)*$D$2/$H$2)</f>
        <v>0.6608270202020201</v>
      </c>
    </row>
    <row r="73" spans="2:8" ht="12.75">
      <c r="B73" s="48" t="s">
        <v>61</v>
      </c>
      <c r="C73" s="10">
        <v>119.7</v>
      </c>
      <c r="D73" s="30">
        <f aca="true" t="shared" si="5" ref="D73:D79">IF(C73="","",$H$5-C73)</f>
        <v>64.60000000000001</v>
      </c>
      <c r="E73" s="32">
        <f aca="true" t="shared" si="6" ref="E73:E79">IF(C73="","",$B$3+($H$4-D73)*$D$2/$E$2)</f>
        <v>0.6107986111111111</v>
      </c>
      <c r="F73" s="16">
        <f aca="true" t="shared" si="7" ref="F73:F79">IF(C73="","",$B$2+($H$4-D73)*$D$2/$F$2)</f>
        <v>0.673298611111111</v>
      </c>
      <c r="G73" s="16">
        <f aca="true" t="shared" si="8" ref="G73:G79">IF(C73="","",$B$2+($H$4-D73)*$D$2/$G$2)</f>
        <v>0.6673611111111111</v>
      </c>
      <c r="H73" s="28">
        <f aca="true" t="shared" si="9" ref="H73:H79">IF(C73="","",$B$2+($H$4-D73)*$D$2/$H$2)</f>
        <v>0.6619633838383838</v>
      </c>
    </row>
    <row r="74" spans="2:8" ht="12.75">
      <c r="B74" s="12" t="s">
        <v>62</v>
      </c>
      <c r="C74" s="10">
        <v>120.6</v>
      </c>
      <c r="D74" s="30">
        <f t="shared" si="5"/>
        <v>63.70000000000002</v>
      </c>
      <c r="E74" s="32">
        <f t="shared" si="6"/>
        <v>0.611736111111111</v>
      </c>
      <c r="F74" s="16">
        <f t="shared" si="7"/>
        <v>0.674236111111111</v>
      </c>
      <c r="G74" s="16">
        <f t="shared" si="8"/>
        <v>0.6682539682539682</v>
      </c>
      <c r="H74" s="28">
        <f t="shared" si="9"/>
        <v>0.6628156565656564</v>
      </c>
    </row>
    <row r="75" spans="2:8" ht="12.75">
      <c r="B75" s="12" t="s">
        <v>63</v>
      </c>
      <c r="C75" s="10">
        <v>125.2</v>
      </c>
      <c r="D75" s="30">
        <f t="shared" si="5"/>
        <v>59.10000000000001</v>
      </c>
      <c r="E75" s="32">
        <f t="shared" si="6"/>
        <v>0.6165277777777778</v>
      </c>
      <c r="F75" s="16">
        <f t="shared" si="7"/>
        <v>0.6790277777777778</v>
      </c>
      <c r="G75" s="16">
        <f t="shared" si="8"/>
        <v>0.6728174603174603</v>
      </c>
      <c r="H75" s="28">
        <f t="shared" si="9"/>
        <v>0.6671717171717171</v>
      </c>
    </row>
    <row r="76" spans="2:8" ht="12.75">
      <c r="B76" s="12" t="s">
        <v>64</v>
      </c>
      <c r="C76" s="10">
        <v>128.3</v>
      </c>
      <c r="D76" s="30">
        <f t="shared" si="5"/>
        <v>56</v>
      </c>
      <c r="E76" s="32">
        <f t="shared" si="6"/>
        <v>0.6197569444444444</v>
      </c>
      <c r="F76" s="16">
        <f t="shared" si="7"/>
        <v>0.6822569444444444</v>
      </c>
      <c r="G76" s="16">
        <f t="shared" si="8"/>
        <v>0.6758928571428571</v>
      </c>
      <c r="H76" s="28">
        <f t="shared" si="9"/>
        <v>0.6701073232323231</v>
      </c>
    </row>
    <row r="77" spans="2:8" ht="12.75">
      <c r="B77" s="14" t="s">
        <v>89</v>
      </c>
      <c r="C77" s="10">
        <v>130.1</v>
      </c>
      <c r="D77" s="30">
        <f t="shared" si="5"/>
        <v>54.20000000000002</v>
      </c>
      <c r="E77" s="32">
        <f t="shared" si="6"/>
        <v>0.6216319444444445</v>
      </c>
      <c r="F77" s="16">
        <f t="shared" si="7"/>
        <v>0.6841319444444444</v>
      </c>
      <c r="G77" s="16">
        <f t="shared" si="8"/>
        <v>0.6776785714285714</v>
      </c>
      <c r="H77" s="28">
        <f t="shared" si="9"/>
        <v>0.6718118686868686</v>
      </c>
    </row>
    <row r="78" spans="2:8" ht="12.75">
      <c r="B78" s="12" t="s">
        <v>65</v>
      </c>
      <c r="C78" s="10">
        <v>131.3</v>
      </c>
      <c r="D78" s="30">
        <f t="shared" si="5"/>
        <v>53</v>
      </c>
      <c r="E78" s="32">
        <f t="shared" si="6"/>
        <v>0.6228819444444444</v>
      </c>
      <c r="F78" s="16">
        <f t="shared" si="7"/>
        <v>0.6853819444444444</v>
      </c>
      <c r="G78" s="16">
        <f t="shared" si="8"/>
        <v>0.6788690476190475</v>
      </c>
      <c r="H78" s="28">
        <f t="shared" si="9"/>
        <v>0.6729482323232323</v>
      </c>
    </row>
    <row r="79" spans="2:8" ht="12.75">
      <c r="B79" s="44" t="s">
        <v>66</v>
      </c>
      <c r="C79" s="56">
        <v>134.8</v>
      </c>
      <c r="D79" s="31">
        <f t="shared" si="5"/>
        <v>49.5</v>
      </c>
      <c r="E79" s="60">
        <f t="shared" si="6"/>
        <v>0.6265277777777778</v>
      </c>
      <c r="F79" s="61">
        <f t="shared" si="7"/>
        <v>0.6890277777777778</v>
      </c>
      <c r="G79" s="61">
        <f t="shared" si="8"/>
        <v>0.6823412698412699</v>
      </c>
      <c r="H79" s="62">
        <f t="shared" si="9"/>
        <v>0.6762626262626262</v>
      </c>
    </row>
    <row r="80" spans="2:8" ht="12.75">
      <c r="B80" s="14" t="s">
        <v>89</v>
      </c>
      <c r="C80" s="10">
        <v>141.2</v>
      </c>
      <c r="D80" s="30">
        <f aca="true" t="shared" si="10" ref="D80:D101">IF(C80="","",$H$5-C80)</f>
        <v>43.10000000000002</v>
      </c>
      <c r="E80" s="32">
        <f aca="true" t="shared" si="11" ref="E80:E106">IF(C80="","",$B$3+($H$4-D80)*$D$2/$E$2)</f>
        <v>0.6331944444444444</v>
      </c>
      <c r="F80" s="16">
        <f aca="true" t="shared" si="12" ref="F80:F101">IF(C80="","",$B$2+($H$4-D80)*$D$2/$F$2)</f>
        <v>0.6956944444444444</v>
      </c>
      <c r="G80" s="16">
        <f aca="true" t="shared" si="13" ref="G80:G101">IF(C80="","",$B$2+($H$4-D80)*$D$2/$G$2)</f>
        <v>0.6886904761904762</v>
      </c>
      <c r="H80" s="28">
        <f aca="true" t="shared" si="14" ref="H80:H101">IF(C80="","",$B$2+($H$4-D80)*$D$2/$H$2)</f>
        <v>0.6823232323232322</v>
      </c>
    </row>
    <row r="81" spans="2:8" ht="12.75">
      <c r="B81" s="12" t="s">
        <v>67</v>
      </c>
      <c r="C81" s="10">
        <v>143</v>
      </c>
      <c r="D81" s="30">
        <f t="shared" si="10"/>
        <v>41.30000000000001</v>
      </c>
      <c r="E81" s="32">
        <f t="shared" si="11"/>
        <v>0.6350694444444445</v>
      </c>
      <c r="F81" s="16">
        <f t="shared" si="12"/>
        <v>0.6975694444444444</v>
      </c>
      <c r="G81" s="16">
        <f t="shared" si="13"/>
        <v>0.6904761904761905</v>
      </c>
      <c r="H81" s="28">
        <f t="shared" si="14"/>
        <v>0.6840277777777777</v>
      </c>
    </row>
    <row r="82" spans="2:8" ht="12.75">
      <c r="B82" s="12" t="s">
        <v>68</v>
      </c>
      <c r="C82" s="10">
        <v>145.9</v>
      </c>
      <c r="D82" s="30">
        <f t="shared" si="10"/>
        <v>38.400000000000006</v>
      </c>
      <c r="E82" s="32">
        <f t="shared" si="11"/>
        <v>0.6380902777777777</v>
      </c>
      <c r="F82" s="16">
        <f t="shared" si="12"/>
        <v>0.7005902777777777</v>
      </c>
      <c r="G82" s="16">
        <f t="shared" si="13"/>
        <v>0.6933531746031745</v>
      </c>
      <c r="H82" s="28">
        <f t="shared" si="14"/>
        <v>0.6867739898989899</v>
      </c>
    </row>
    <row r="83" spans="2:8" ht="12.75">
      <c r="B83" s="12" t="s">
        <v>69</v>
      </c>
      <c r="C83" s="10">
        <v>147.3</v>
      </c>
      <c r="D83" s="30">
        <f t="shared" si="10"/>
        <v>37</v>
      </c>
      <c r="E83" s="32">
        <f t="shared" si="11"/>
        <v>0.639548611111111</v>
      </c>
      <c r="F83" s="16">
        <f t="shared" si="12"/>
        <v>0.702048611111111</v>
      </c>
      <c r="G83" s="16">
        <f t="shared" si="13"/>
        <v>0.6947420634920635</v>
      </c>
      <c r="H83" s="28">
        <f t="shared" si="14"/>
        <v>0.6880997474747474</v>
      </c>
    </row>
    <row r="84" spans="2:8" ht="12.75">
      <c r="B84" s="12" t="s">
        <v>70</v>
      </c>
      <c r="C84" s="10">
        <v>149.8</v>
      </c>
      <c r="D84" s="30">
        <f t="shared" si="10"/>
        <v>34.5</v>
      </c>
      <c r="E84" s="32">
        <f t="shared" si="11"/>
        <v>0.6421527777777778</v>
      </c>
      <c r="F84" s="16">
        <f t="shared" si="12"/>
        <v>0.7046527777777778</v>
      </c>
      <c r="G84" s="16">
        <f t="shared" si="13"/>
        <v>0.6972222222222222</v>
      </c>
      <c r="H84" s="28">
        <f t="shared" si="14"/>
        <v>0.6904671717171716</v>
      </c>
    </row>
    <row r="85" spans="2:8" ht="12.75">
      <c r="B85" s="12" t="s">
        <v>71</v>
      </c>
      <c r="C85" s="10">
        <v>150.8</v>
      </c>
      <c r="D85" s="30">
        <f t="shared" si="10"/>
        <v>33.5</v>
      </c>
      <c r="E85" s="32">
        <f t="shared" si="11"/>
        <v>0.6431944444444444</v>
      </c>
      <c r="F85" s="16">
        <f t="shared" si="12"/>
        <v>0.7056944444444444</v>
      </c>
      <c r="G85" s="16">
        <f t="shared" si="13"/>
        <v>0.6982142857142857</v>
      </c>
      <c r="H85" s="28">
        <f t="shared" si="14"/>
        <v>0.6914141414141414</v>
      </c>
    </row>
    <row r="86" spans="2:8" ht="12.75">
      <c r="B86" s="14" t="s">
        <v>99</v>
      </c>
      <c r="C86" s="10">
        <v>151.1</v>
      </c>
      <c r="D86" s="30">
        <f t="shared" si="10"/>
        <v>33.20000000000002</v>
      </c>
      <c r="E86" s="32">
        <f t="shared" si="11"/>
        <v>0.6435069444444445</v>
      </c>
      <c r="F86" s="16">
        <f t="shared" si="12"/>
        <v>0.7060069444444443</v>
      </c>
      <c r="G86" s="16">
        <f t="shared" si="13"/>
        <v>0.6985119047619046</v>
      </c>
      <c r="H86" s="28">
        <f t="shared" si="14"/>
        <v>0.6916982323232322</v>
      </c>
    </row>
    <row r="87" spans="2:8" ht="12.75">
      <c r="B87" s="14" t="s">
        <v>92</v>
      </c>
      <c r="C87" s="10">
        <v>152.3</v>
      </c>
      <c r="D87" s="30">
        <f t="shared" si="10"/>
        <v>32</v>
      </c>
      <c r="E87" s="32">
        <f t="shared" si="11"/>
        <v>0.6447569444444444</v>
      </c>
      <c r="F87" s="16">
        <f t="shared" si="12"/>
        <v>0.7072569444444443</v>
      </c>
      <c r="G87" s="16">
        <f t="shared" si="13"/>
        <v>0.6997023809523809</v>
      </c>
      <c r="H87" s="28">
        <f t="shared" si="14"/>
        <v>0.6928345959595958</v>
      </c>
    </row>
    <row r="88" spans="2:8" ht="12.75">
      <c r="B88" s="12" t="s">
        <v>72</v>
      </c>
      <c r="C88" s="10">
        <v>153.6</v>
      </c>
      <c r="D88" s="30">
        <f t="shared" si="10"/>
        <v>30.700000000000017</v>
      </c>
      <c r="E88" s="32">
        <f t="shared" si="11"/>
        <v>0.6461111111111111</v>
      </c>
      <c r="F88" s="16">
        <f t="shared" si="12"/>
        <v>0.7086111111111111</v>
      </c>
      <c r="G88" s="16">
        <f t="shared" si="13"/>
        <v>0.7009920634920634</v>
      </c>
      <c r="H88" s="28">
        <f t="shared" si="14"/>
        <v>0.6940656565656564</v>
      </c>
    </row>
    <row r="89" spans="2:8" ht="12.75">
      <c r="B89" s="12" t="s">
        <v>73</v>
      </c>
      <c r="C89" s="10">
        <v>154.5</v>
      </c>
      <c r="D89" s="30">
        <f t="shared" si="10"/>
        <v>29.80000000000001</v>
      </c>
      <c r="E89" s="32">
        <f t="shared" si="11"/>
        <v>0.6470486111111111</v>
      </c>
      <c r="F89" s="16">
        <f t="shared" si="12"/>
        <v>0.7095486111111111</v>
      </c>
      <c r="G89" s="16">
        <f t="shared" si="13"/>
        <v>0.7018849206349206</v>
      </c>
      <c r="H89" s="28">
        <f t="shared" si="14"/>
        <v>0.6949179292929293</v>
      </c>
    </row>
    <row r="90" spans="2:8" ht="12.75">
      <c r="B90" s="48" t="s">
        <v>74</v>
      </c>
      <c r="C90" s="10">
        <v>155.8</v>
      </c>
      <c r="D90" s="30">
        <f t="shared" si="10"/>
        <v>28.5</v>
      </c>
      <c r="E90" s="32">
        <f t="shared" si="11"/>
        <v>0.6484027777777778</v>
      </c>
      <c r="F90" s="16">
        <f t="shared" si="12"/>
        <v>0.7109027777777777</v>
      </c>
      <c r="G90" s="16">
        <f t="shared" si="13"/>
        <v>0.7031746031746031</v>
      </c>
      <c r="H90" s="28">
        <f t="shared" si="14"/>
        <v>0.6961489898989899</v>
      </c>
    </row>
    <row r="91" spans="2:8" ht="12.75">
      <c r="B91" s="12" t="s">
        <v>75</v>
      </c>
      <c r="C91" s="10">
        <v>156.1</v>
      </c>
      <c r="D91" s="30">
        <f t="shared" si="10"/>
        <v>28.200000000000017</v>
      </c>
      <c r="E91" s="32">
        <f t="shared" si="11"/>
        <v>0.6487152777777778</v>
      </c>
      <c r="F91" s="16">
        <f t="shared" si="12"/>
        <v>0.7112152777777777</v>
      </c>
      <c r="G91" s="16">
        <f t="shared" si="13"/>
        <v>0.7034722222222222</v>
      </c>
      <c r="H91" s="28">
        <f t="shared" si="14"/>
        <v>0.6964330808080808</v>
      </c>
    </row>
    <row r="92" spans="2:8" ht="12.75">
      <c r="B92" s="12" t="s">
        <v>76</v>
      </c>
      <c r="C92" s="10">
        <v>158.1</v>
      </c>
      <c r="D92" s="30">
        <f t="shared" si="10"/>
        <v>26.200000000000017</v>
      </c>
      <c r="E92" s="32">
        <f t="shared" si="11"/>
        <v>0.650798611111111</v>
      </c>
      <c r="F92" s="16">
        <f t="shared" si="12"/>
        <v>0.713298611111111</v>
      </c>
      <c r="G92" s="16">
        <f t="shared" si="13"/>
        <v>0.7054563492063491</v>
      </c>
      <c r="H92" s="28">
        <f t="shared" si="14"/>
        <v>0.6983270202020201</v>
      </c>
    </row>
    <row r="93" spans="2:8" ht="12.75">
      <c r="B93" s="45" t="s">
        <v>77</v>
      </c>
      <c r="C93" s="43">
        <v>160</v>
      </c>
      <c r="D93" s="30">
        <f t="shared" si="10"/>
        <v>24.30000000000001</v>
      </c>
      <c r="E93" s="32">
        <f t="shared" si="11"/>
        <v>0.6527777777777778</v>
      </c>
      <c r="F93" s="16">
        <f t="shared" si="12"/>
        <v>0.7152777777777777</v>
      </c>
      <c r="G93" s="16">
        <f t="shared" si="13"/>
        <v>0.7073412698412698</v>
      </c>
      <c r="H93" s="28">
        <f t="shared" si="14"/>
        <v>0.7001262626262625</v>
      </c>
    </row>
    <row r="94" spans="2:8" ht="12.75">
      <c r="B94" s="12" t="s">
        <v>78</v>
      </c>
      <c r="C94" s="10">
        <v>162.5</v>
      </c>
      <c r="D94" s="30">
        <f t="shared" si="10"/>
        <v>21.80000000000001</v>
      </c>
      <c r="E94" s="32">
        <f t="shared" si="11"/>
        <v>0.6553819444444444</v>
      </c>
      <c r="F94" s="16">
        <f t="shared" si="12"/>
        <v>0.7178819444444444</v>
      </c>
      <c r="G94" s="16">
        <f t="shared" si="13"/>
        <v>0.7098214285714285</v>
      </c>
      <c r="H94" s="28">
        <f t="shared" si="14"/>
        <v>0.7024936868686869</v>
      </c>
    </row>
    <row r="95" spans="2:8" ht="12.75">
      <c r="B95" s="12" t="s">
        <v>79</v>
      </c>
      <c r="C95" s="10">
        <v>163.8</v>
      </c>
      <c r="D95" s="30">
        <f t="shared" si="10"/>
        <v>20.5</v>
      </c>
      <c r="E95" s="32">
        <f t="shared" si="11"/>
        <v>0.6567361111111111</v>
      </c>
      <c r="F95" s="16">
        <f t="shared" si="12"/>
        <v>0.7192361111111111</v>
      </c>
      <c r="G95" s="16">
        <f t="shared" si="13"/>
        <v>0.711111111111111</v>
      </c>
      <c r="H95" s="28">
        <f t="shared" si="14"/>
        <v>0.7037247474747474</v>
      </c>
    </row>
    <row r="96" spans="2:8" ht="12.75">
      <c r="B96" s="12" t="s">
        <v>80</v>
      </c>
      <c r="C96" s="10">
        <v>166.9</v>
      </c>
      <c r="D96" s="30">
        <f t="shared" si="10"/>
        <v>17.400000000000006</v>
      </c>
      <c r="E96" s="32">
        <f t="shared" si="11"/>
        <v>0.6599652777777778</v>
      </c>
      <c r="F96" s="16">
        <f t="shared" si="12"/>
        <v>0.7224652777777777</v>
      </c>
      <c r="G96" s="16">
        <f t="shared" si="13"/>
        <v>0.7141865079365078</v>
      </c>
      <c r="H96" s="28">
        <f t="shared" si="14"/>
        <v>0.7066603535353535</v>
      </c>
    </row>
    <row r="97" spans="2:8" ht="12.75">
      <c r="B97" s="12" t="s">
        <v>81</v>
      </c>
      <c r="C97" s="10">
        <v>171</v>
      </c>
      <c r="D97" s="30">
        <f t="shared" si="10"/>
        <v>13.300000000000011</v>
      </c>
      <c r="E97" s="32">
        <f t="shared" si="11"/>
        <v>0.6642361111111111</v>
      </c>
      <c r="F97" s="16">
        <f t="shared" si="12"/>
        <v>0.726736111111111</v>
      </c>
      <c r="G97" s="16">
        <f t="shared" si="13"/>
        <v>0.7182539682539681</v>
      </c>
      <c r="H97" s="28">
        <f t="shared" si="14"/>
        <v>0.7105429292929293</v>
      </c>
    </row>
    <row r="98" spans="2:8" ht="12.75">
      <c r="B98" s="12" t="s">
        <v>71</v>
      </c>
      <c r="C98" s="10">
        <v>175.8</v>
      </c>
      <c r="D98" s="30">
        <f t="shared" si="10"/>
        <v>8.5</v>
      </c>
      <c r="E98" s="32">
        <f t="shared" si="11"/>
        <v>0.6692361111111111</v>
      </c>
      <c r="F98" s="16">
        <f t="shared" si="12"/>
        <v>0.731736111111111</v>
      </c>
      <c r="G98" s="16">
        <f t="shared" si="13"/>
        <v>0.7230158730158729</v>
      </c>
      <c r="H98" s="28">
        <f t="shared" si="14"/>
        <v>0.7150883838383838</v>
      </c>
    </row>
    <row r="99" spans="2:8" ht="12.75">
      <c r="B99" s="12" t="s">
        <v>82</v>
      </c>
      <c r="C99" s="10">
        <v>177.9</v>
      </c>
      <c r="D99" s="30">
        <f t="shared" si="10"/>
        <v>6.400000000000006</v>
      </c>
      <c r="E99" s="32">
        <f t="shared" si="11"/>
        <v>0.6714236111111112</v>
      </c>
      <c r="F99" s="16">
        <f t="shared" si="12"/>
        <v>0.733923611111111</v>
      </c>
      <c r="G99" s="16">
        <f t="shared" si="13"/>
        <v>0.7250992063492063</v>
      </c>
      <c r="H99" s="28">
        <f t="shared" si="14"/>
        <v>0.7170770202020201</v>
      </c>
    </row>
    <row r="100" spans="2:8" ht="12.75">
      <c r="B100" s="13" t="s">
        <v>83</v>
      </c>
      <c r="C100" s="10">
        <v>178.3</v>
      </c>
      <c r="D100" s="30">
        <f t="shared" si="10"/>
        <v>6</v>
      </c>
      <c r="E100" s="32">
        <f t="shared" si="11"/>
        <v>0.6718402777777778</v>
      </c>
      <c r="F100" s="16">
        <f t="shared" si="12"/>
        <v>0.7343402777777777</v>
      </c>
      <c r="G100" s="16">
        <f t="shared" si="13"/>
        <v>0.7254960317460317</v>
      </c>
      <c r="H100" s="28">
        <f t="shared" si="14"/>
        <v>0.717455808080808</v>
      </c>
    </row>
    <row r="101" spans="2:8" ht="12.75">
      <c r="B101" s="12" t="s">
        <v>73</v>
      </c>
      <c r="C101" s="10">
        <v>178.8</v>
      </c>
      <c r="D101" s="30">
        <f t="shared" si="10"/>
        <v>5.5</v>
      </c>
      <c r="E101" s="32">
        <f t="shared" si="11"/>
        <v>0.6723611111111111</v>
      </c>
      <c r="F101" s="16">
        <f t="shared" si="12"/>
        <v>0.7348611111111111</v>
      </c>
      <c r="G101" s="16">
        <f t="shared" si="13"/>
        <v>0.7259920634920635</v>
      </c>
      <c r="H101" s="28">
        <f t="shared" si="14"/>
        <v>0.7179292929292929</v>
      </c>
    </row>
    <row r="102" spans="2:8" ht="12.75">
      <c r="B102" s="48" t="s">
        <v>74</v>
      </c>
      <c r="C102" s="10">
        <v>180</v>
      </c>
      <c r="D102" s="30">
        <f>IF(C102="","",$H$5-C102)</f>
        <v>4.300000000000011</v>
      </c>
      <c r="E102" s="32">
        <f t="shared" si="11"/>
        <v>0.6736111111111112</v>
      </c>
      <c r="F102" s="16">
        <f>IF(C102="","",$B$2+($H$4-D102)*$D$2/$F$2)</f>
        <v>0.736111111111111</v>
      </c>
      <c r="G102" s="16">
        <f>IF(C102="","",$B$2+($H$4-D102)*$D$2/$G$2)</f>
        <v>0.7271825396825397</v>
      </c>
      <c r="H102" s="28">
        <f>IF(C102="","",$B$2+($H$4-D102)*$D$2/$H$2)</f>
        <v>0.7190656565656565</v>
      </c>
    </row>
    <row r="103" spans="2:8" ht="12.75">
      <c r="B103" s="12" t="s">
        <v>75</v>
      </c>
      <c r="C103" s="10">
        <v>180.4</v>
      </c>
      <c r="D103" s="30">
        <f>IF(C103="","",$H$5-C103)</f>
        <v>3.9000000000000057</v>
      </c>
      <c r="E103" s="32">
        <f t="shared" si="11"/>
        <v>0.6740277777777778</v>
      </c>
      <c r="F103" s="16">
        <f>IF(C103="","",$B$2+($H$4-D103)*$D$2/$F$2)</f>
        <v>0.7365277777777777</v>
      </c>
      <c r="G103" s="16">
        <f>IF(C103="","",$B$2+($H$4-D103)*$D$2/$G$2)</f>
        <v>0.727579365079365</v>
      </c>
      <c r="H103" s="28">
        <f>IF(C103="","",$B$2+($H$4-D103)*$D$2/$H$2)</f>
        <v>0.7194444444444443</v>
      </c>
    </row>
    <row r="104" spans="2:8" ht="12.75">
      <c r="B104" s="12" t="s">
        <v>76</v>
      </c>
      <c r="C104" s="10">
        <v>182.4</v>
      </c>
      <c r="D104" s="30">
        <f>IF(C104="","",$H$5-C104)</f>
        <v>1.9000000000000057</v>
      </c>
      <c r="E104" s="32">
        <f t="shared" si="11"/>
        <v>0.6761111111111111</v>
      </c>
      <c r="F104" s="16">
        <f>IF(C104="","",$B$2+($H$4-D104)*$D$2/$F$2)</f>
        <v>0.7386111111111111</v>
      </c>
      <c r="G104" s="16">
        <f>IF(C104="","",$B$2+($H$4-D104)*$D$2/$G$2)</f>
        <v>0.729563492063492</v>
      </c>
      <c r="H104" s="28">
        <f>IF(C104="","",$B$2+($H$4-D104)*$D$2/$H$2)</f>
        <v>0.7213383838383838</v>
      </c>
    </row>
    <row r="105" spans="2:8" ht="12.75">
      <c r="B105" s="45" t="s">
        <v>84</v>
      </c>
      <c r="C105" s="43"/>
      <c r="D105" s="30">
        <f>IF(C105="","",$H$5-C105)</f>
      </c>
      <c r="E105" s="32">
        <f t="shared" si="11"/>
      </c>
      <c r="F105" s="16">
        <f>IF(C105="","",$B$2+($H$4-D105)*$D$2/$F$2)</f>
      </c>
      <c r="G105" s="16">
        <f>IF(C105="","",$B$2+($H$4-D105)*$D$2/$G$2)</f>
      </c>
      <c r="H105" s="28">
        <f>IF(C105="","",$B$2+($H$4-D105)*$D$2/$H$2)</f>
      </c>
    </row>
    <row r="106" spans="2:8" ht="18.75">
      <c r="B106" s="63" t="s">
        <v>10</v>
      </c>
      <c r="C106" s="65">
        <f>H5</f>
        <v>184.3</v>
      </c>
      <c r="D106" s="30">
        <f>IF(C106="","",$H$5-C106)</f>
        <v>0</v>
      </c>
      <c r="E106" s="32">
        <f t="shared" si="11"/>
        <v>0.6780902777777778</v>
      </c>
      <c r="F106" s="32">
        <f>IF(C106="","",$B$2+($H$4-D106)*$D$2/$F$2)</f>
        <v>0.7405902777777778</v>
      </c>
      <c r="G106" s="32">
        <f>IF(C106="","",$B$2+($H$4-D106)*$D$2/$G$2)</f>
        <v>0.7314484126984127</v>
      </c>
      <c r="H106" s="16">
        <f>IF(C106="","",$B$2+($H$4-D106)*$D$2/$H$2)</f>
        <v>0.7231376262626262</v>
      </c>
    </row>
    <row r="107" spans="2:8" ht="18.75">
      <c r="B107" s="68" t="s">
        <v>85</v>
      </c>
      <c r="C107" s="64"/>
      <c r="D107" s="64"/>
      <c r="E107" s="66"/>
      <c r="F107" s="66"/>
      <c r="G107" s="66"/>
      <c r="H107" s="66"/>
    </row>
    <row r="108" spans="2:8" ht="12.75">
      <c r="B108" s="67"/>
      <c r="C108" s="31"/>
      <c r="D108" s="31"/>
      <c r="E108" s="33"/>
      <c r="F108" s="33">
        <f>IF(C108="","",$B$2+($H$4-#REF!)*#REF!/$F$2)</f>
      </c>
      <c r="G108" s="33">
        <f>IF(C108="","",$B$2+($H$4-#REF!)*#REF!/$G$2)</f>
      </c>
      <c r="H108" s="33">
        <f>IF(C108="","",$B$2+($H$4-#REF!)*#REF!/$H$2)</f>
      </c>
    </row>
    <row r="109" spans="2:8" ht="12.75">
      <c r="B109" s="18"/>
      <c r="C109" s="10"/>
      <c r="D109" s="10"/>
      <c r="E109" s="11"/>
      <c r="F109" s="11">
        <f>IF(C109="","",$B$2+($H$4-#REF!)*#REF!/$F$2)</f>
      </c>
      <c r="G109" s="11">
        <f>IF(C109="","",$B$2+($H$4-#REF!)*#REF!/$G$2)</f>
      </c>
      <c r="H109" s="11">
        <f>IF(C109="","",$B$2+($H$4-#REF!)*#REF!/$H$2)</f>
      </c>
    </row>
    <row r="110" spans="2:8" ht="12.75">
      <c r="B110" s="18"/>
      <c r="C110" s="10"/>
      <c r="D110" s="10"/>
      <c r="E110" s="11"/>
      <c r="F110" s="11">
        <f>IF(C110="","",$B$2+($H$4-#REF!)*#REF!/$F$2)</f>
      </c>
      <c r="G110" s="11">
        <f>IF(C110="","",$B$2+($H$4-#REF!)*#REF!/$G$2)</f>
      </c>
      <c r="H110" s="11">
        <f>IF(C110="","",$B$2+($H$4-#REF!)*#REF!/$H$2)</f>
      </c>
    </row>
    <row r="111" spans="2:8" ht="12.75">
      <c r="B111" s="3"/>
      <c r="C111" s="9"/>
      <c r="D111" s="9"/>
      <c r="E111" s="9"/>
      <c r="F111" s="9"/>
      <c r="G111" s="9"/>
      <c r="H111" s="9"/>
    </row>
    <row r="112" spans="2:8" ht="12.75">
      <c r="B112" s="3"/>
      <c r="C112" s="3"/>
      <c r="D112" s="3"/>
      <c r="E112" s="3"/>
      <c r="F112" s="3"/>
      <c r="G112" s="3"/>
      <c r="H112" s="3"/>
    </row>
  </sheetData>
  <sheetProtection/>
  <mergeCells count="7">
    <mergeCell ref="B9:G9"/>
    <mergeCell ref="H9:H10"/>
    <mergeCell ref="C13:D13"/>
    <mergeCell ref="B13:B14"/>
    <mergeCell ref="E13:H13"/>
    <mergeCell ref="H11:H12"/>
    <mergeCell ref="B10:G12"/>
  </mergeCells>
  <printOptions gridLines="1" horizontalCentered="1"/>
  <pageMargins left="0" right="0" top="0.1968503937007874" bottom="0" header="0.31496062992125984" footer="0.31496062992125984"/>
  <pageSetup horizontalDpi="600" verticalDpi="600" orientation="portrait" paperSize="9" scale="90" r:id="rId2"/>
  <headerFooter alignWithMargins="0">
    <oddHeader>&amp;CPage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Utilisateur</cp:lastModifiedBy>
  <cp:lastPrinted>2024-03-25T10:34:43Z</cp:lastPrinted>
  <dcterms:created xsi:type="dcterms:W3CDTF">2003-07-24T15:13:13Z</dcterms:created>
  <dcterms:modified xsi:type="dcterms:W3CDTF">2024-03-26T08:54:45Z</dcterms:modified>
  <cp:category/>
  <cp:version/>
  <cp:contentType/>
  <cp:contentStatus/>
</cp:coreProperties>
</file>