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3 ETAPE" sheetId="1" r:id="rId1"/>
  </sheets>
  <definedNames>
    <definedName name="_xlnm.Print_Area" localSheetId="0">'3 ETAPE'!$B$9:$H$89</definedName>
  </definedNames>
  <calcPr fullCalcOnLoad="1"/>
</workbook>
</file>

<file path=xl/sharedStrings.xml><?xml version="1.0" encoding="utf-8"?>
<sst xmlns="http://schemas.openxmlformats.org/spreadsheetml/2006/main" count="98" uniqueCount="81">
  <si>
    <t>Caravane</t>
  </si>
  <si>
    <t>Km0</t>
  </si>
  <si>
    <t>40Km/H</t>
  </si>
  <si>
    <t>42Km/H</t>
  </si>
  <si>
    <t>Horaires</t>
  </si>
  <si>
    <t>Distances</t>
  </si>
  <si>
    <t xml:space="preserve"> Parc.</t>
  </si>
  <si>
    <t xml:space="preserve"> à Parc</t>
  </si>
  <si>
    <t>Page</t>
  </si>
  <si>
    <t>Zone de Délestage de Déchets 200m</t>
  </si>
  <si>
    <t>KM 30</t>
  </si>
  <si>
    <t>Localités</t>
  </si>
  <si>
    <t>Zone de Ravitaillement</t>
  </si>
  <si>
    <t>Course</t>
  </si>
  <si>
    <t>Samedi 18 Mai 2024</t>
  </si>
  <si>
    <t>5 ième étape / Samedi 18 Mai 2024</t>
  </si>
  <si>
    <t>ARQUES/ CASSEL</t>
  </si>
  <si>
    <t>Départ réel Km 0 Départementale D211</t>
  </si>
  <si>
    <t>38Km/H</t>
  </si>
  <si>
    <t>BLENDECQUES D211</t>
  </si>
  <si>
    <t>LONGUENESSE</t>
  </si>
  <si>
    <t>WIZERNES</t>
  </si>
  <si>
    <t>NOIRCORNET</t>
  </si>
  <si>
    <t>HELFAUT</t>
  </si>
  <si>
    <t>PNA N°70  (Hors service)</t>
  </si>
  <si>
    <t>BILQUES</t>
  </si>
  <si>
    <t>HEURINGHEM</t>
  </si>
  <si>
    <t>ECQUES</t>
  </si>
  <si>
    <t>QUIESTEDE</t>
  </si>
  <si>
    <t>COCHENDAL</t>
  </si>
  <si>
    <t>ROQUETOIRE</t>
  </si>
  <si>
    <t>WITTES</t>
  </si>
  <si>
    <t>LA JUMELLE</t>
  </si>
  <si>
    <t>AIRE SUR LA LYS</t>
  </si>
  <si>
    <t>BOESEGHEM</t>
  </si>
  <si>
    <t>LES CISEAUX</t>
  </si>
  <si>
    <t>BLARINGHEM</t>
  </si>
  <si>
    <t>LYNDE</t>
  </si>
  <si>
    <t>EBBLINGHEM</t>
  </si>
  <si>
    <t xml:space="preserve">PNA N°50 </t>
  </si>
  <si>
    <t>STAPLE</t>
  </si>
  <si>
    <t xml:space="preserve">PNA N°143 AVEC CASSIS IMPORTANT DANGER </t>
  </si>
  <si>
    <t>CASSEL</t>
  </si>
  <si>
    <r>
      <rPr>
        <b/>
        <sz val="10"/>
        <rFont val="Calibri"/>
        <family val="2"/>
      </rPr>
      <t>1er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Danger face Hotel de Ville</t>
    </r>
  </si>
  <si>
    <t>OXELAERE</t>
  </si>
  <si>
    <t>BAVINCHOVE</t>
  </si>
  <si>
    <t>HARDIFORT</t>
  </si>
  <si>
    <t xml:space="preserve">Fin de zone de Ravitaillement </t>
  </si>
  <si>
    <t>PRIX DES MONTS -6- Cassel Rue du Tambour</t>
  </si>
  <si>
    <t>PRIX DES MONTS -8- Cassel Rue du Tambour</t>
  </si>
  <si>
    <t>PRIX DES MONTS -10- Cassel Rue du Tambour</t>
  </si>
  <si>
    <r>
      <rPr>
        <b/>
        <sz val="10"/>
        <color indexed="17"/>
        <rFont val="Calibri"/>
        <family val="2"/>
      </rPr>
      <t>SPRINT " B ""3"</t>
    </r>
    <r>
      <rPr>
        <b/>
        <sz val="10"/>
        <color indexed="57"/>
        <rFont val="Calibri"/>
        <family val="2"/>
      </rPr>
      <t xml:space="preserve"> </t>
    </r>
    <r>
      <rPr>
        <sz val="10"/>
        <rFont val="Calibri"/>
        <family val="2"/>
      </rPr>
      <t>Devant le Calvaire</t>
    </r>
  </si>
  <si>
    <t>PRIX DES MONTS -11- Cassel Rue du Tambour</t>
  </si>
  <si>
    <t xml:space="preserve">Arrivee </t>
  </si>
  <si>
    <t>Tour du circuit 14km600</t>
  </si>
  <si>
    <t>10h20</t>
  </si>
  <si>
    <t>ENTREE DU CIRCUIT</t>
  </si>
  <si>
    <r>
      <rPr>
        <b/>
        <sz val="10"/>
        <color indexed="17"/>
        <rFont val="Calibri"/>
        <family val="2"/>
      </rPr>
      <t>SPRINT " B ""2"</t>
    </r>
    <r>
      <rPr>
        <b/>
        <sz val="10"/>
        <color indexed="57"/>
        <rFont val="Calibri"/>
        <family val="2"/>
      </rPr>
      <t xml:space="preserve"> </t>
    </r>
    <r>
      <rPr>
        <sz val="10"/>
        <rFont val="Calibri"/>
        <family val="2"/>
      </rPr>
      <t>Devant le Calvaire</t>
    </r>
    <r>
      <rPr>
        <b/>
        <sz val="10"/>
        <color indexed="57"/>
        <rFont val="Calibri"/>
        <family val="2"/>
      </rPr>
      <t xml:space="preserve"> </t>
    </r>
  </si>
  <si>
    <t xml:space="preserve">PRIX DES MONTS -4- Cassel Rue du Tambour </t>
  </si>
  <si>
    <t>Zone de Délestage de Déchets 200m (à chaque tour)</t>
  </si>
  <si>
    <t xml:space="preserve">Fin de zone de Délestage de Déchets </t>
  </si>
  <si>
    <t>Zone de Délestage de Déchets 200 m</t>
  </si>
  <si>
    <r>
      <rPr>
        <b/>
        <sz val="10"/>
        <rFont val="Calibri"/>
        <family val="2"/>
      </rPr>
      <t>2ième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Fin du 1er Tour</t>
    </r>
  </si>
  <si>
    <r>
      <rPr>
        <b/>
        <sz val="10"/>
        <rFont val="Calibri"/>
        <family val="2"/>
      </rPr>
      <t>3ième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b/>
        <sz val="10"/>
        <rFont val="Calibri"/>
        <family val="2"/>
      </rPr>
      <t xml:space="preserve"> Fin du 2 ieme Tour</t>
    </r>
  </si>
  <si>
    <r>
      <rPr>
        <b/>
        <sz val="10"/>
        <rFont val="Calibri"/>
        <family val="2"/>
      </rPr>
      <t>4ième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Fin du 3 ieme Tour</t>
    </r>
  </si>
  <si>
    <r>
      <rPr>
        <b/>
        <sz val="10"/>
        <rFont val="Calibri"/>
        <family val="2"/>
      </rPr>
      <t>5ième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 xml:space="preserve">DANGER </t>
    </r>
    <r>
      <rPr>
        <sz val="10"/>
        <rFont val="Calibri"/>
        <family val="2"/>
      </rPr>
      <t>face Hotel de Ville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Fin du 4 ieme Tour</t>
    </r>
  </si>
  <si>
    <r>
      <rPr>
        <b/>
        <sz val="10"/>
        <rFont val="Calibri"/>
        <family val="2"/>
      </rPr>
      <t>6ième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sz val="10"/>
        <rFont val="Calibri"/>
        <family val="2"/>
      </rPr>
      <t xml:space="preserve"> F</t>
    </r>
    <r>
      <rPr>
        <b/>
        <sz val="10"/>
        <rFont val="Calibri"/>
        <family val="2"/>
      </rPr>
      <t>in du 5 ieme Tour</t>
    </r>
  </si>
  <si>
    <r>
      <rPr>
        <b/>
        <sz val="10"/>
        <rFont val="Calibri"/>
        <family val="2"/>
      </rPr>
      <t>7ième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Fin du 6 ieme Tour</t>
    </r>
  </si>
  <si>
    <r>
      <rPr>
        <b/>
        <sz val="10"/>
        <rFont val="Calibri"/>
        <family val="2"/>
      </rPr>
      <t>8ième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Fin du 7 ieme Tour</t>
    </r>
  </si>
  <si>
    <r>
      <rPr>
        <b/>
        <sz val="10"/>
        <rFont val="Calibri"/>
        <family val="2"/>
      </rPr>
      <t>9ième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Grand Place Pavée </t>
    </r>
    <r>
      <rPr>
        <b/>
        <sz val="10"/>
        <color indexed="10"/>
        <rFont val="Calibri"/>
        <family val="2"/>
      </rPr>
      <t>DANGER</t>
    </r>
    <r>
      <rPr>
        <sz val="10"/>
        <rFont val="Calibri"/>
        <family val="2"/>
      </rPr>
      <t xml:space="preserve"> face Hotel de Ville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Fin du 8 ieme Tour</t>
    </r>
  </si>
  <si>
    <t>PRIX DES MONTS -1- Cassel Porte d'Aire</t>
  </si>
  <si>
    <t xml:space="preserve">PRIX DES MONTS -2- Cassel rue du Tambour </t>
  </si>
  <si>
    <t>PRIX DES MONTS -3- Cassel avenue Achille Samyn</t>
  </si>
  <si>
    <t>PRIX DES MONTS -5- Cassel Avenue Achille Samyn</t>
  </si>
  <si>
    <t>PRIX DES MONTS -7- Cassel Avenue Achille Samyn</t>
  </si>
  <si>
    <t>PRIX DES MONTS -9- Cassel Avenue Achille Samyn</t>
  </si>
  <si>
    <r>
      <rPr>
        <b/>
        <sz val="10"/>
        <color indexed="17"/>
        <rFont val="Calibri"/>
        <family val="2"/>
      </rPr>
      <t xml:space="preserve">SPRINT &lt;&lt; B &gt;&gt; </t>
    </r>
    <r>
      <rPr>
        <sz val="10"/>
        <rFont val="Calibri"/>
        <family val="2"/>
      </rPr>
      <t>Devant Service technique sur la gauche</t>
    </r>
  </si>
  <si>
    <t>N° 2</t>
  </si>
  <si>
    <t>Arques Départ Promenade Place Roger Salengro devant Hotel de Ville</t>
  </si>
  <si>
    <t>N° 1</t>
  </si>
  <si>
    <t>5 ème étape / Samedi 18 Mai 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</si>
</sst>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;@"/>
    <numFmt numFmtId="175" formatCode="0.0"/>
    <numFmt numFmtId="176" formatCode="[$-F400]h:mm:ss\ AM/PM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[$-F800]dddd\,\ mmmm\ dd\,\ yyyy"/>
    <numFmt numFmtId="181" formatCode="0.000"/>
    <numFmt numFmtId="182" formatCode="0.0000"/>
  </numFmts>
  <fonts count="6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57"/>
      <name val="Calibri"/>
      <family val="2"/>
    </font>
    <font>
      <b/>
      <sz val="10"/>
      <color indexed="17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14"/>
      <name val="Calibri"/>
      <family val="2"/>
    </font>
    <font>
      <b/>
      <sz val="10"/>
      <color indexed="40"/>
      <name val="Calibri"/>
      <family val="2"/>
    </font>
    <font>
      <b/>
      <i/>
      <sz val="16"/>
      <color indexed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2AF2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FF3399"/>
      <name val="Calibri"/>
      <family val="2"/>
    </font>
    <font>
      <b/>
      <sz val="10"/>
      <color rgb="FF00B0F0"/>
      <name val="Calibri"/>
      <family val="2"/>
    </font>
    <font>
      <b/>
      <sz val="14"/>
      <color rgb="FFFF33CC"/>
      <name val="Calibri"/>
      <family val="2"/>
    </font>
    <font>
      <b/>
      <i/>
      <sz val="16"/>
      <color rgb="FFFF3399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6">
    <xf numFmtId="0" fontId="0" fillId="0" borderId="0" xfId="0" applyAlignment="1">
      <alignment/>
    </xf>
    <xf numFmtId="17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1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175" fontId="6" fillId="33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175" fontId="58" fillId="33" borderId="0" xfId="0" applyNumberFormat="1" applyFont="1" applyFill="1" applyBorder="1" applyAlignment="1">
      <alignment horizontal="center"/>
    </xf>
    <xf numFmtId="174" fontId="58" fillId="33" borderId="13" xfId="0" applyNumberFormat="1" applyFont="1" applyFill="1" applyBorder="1" applyAlignment="1">
      <alignment horizontal="center"/>
    </xf>
    <xf numFmtId="180" fontId="9" fillId="0" borderId="12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5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6" fillId="0" borderId="16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74" fontId="58" fillId="33" borderId="17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5" fontId="58" fillId="33" borderId="19" xfId="0" applyNumberFormat="1" applyFont="1" applyFill="1" applyBorder="1" applyAlignment="1">
      <alignment horizontal="center"/>
    </xf>
    <xf numFmtId="175" fontId="59" fillId="33" borderId="19" xfId="0" applyNumberFormat="1" applyFont="1" applyFill="1" applyBorder="1" applyAlignment="1">
      <alignment horizontal="center"/>
    </xf>
    <xf numFmtId="175" fontId="6" fillId="33" borderId="19" xfId="0" applyNumberFormat="1" applyFont="1" applyFill="1" applyBorder="1" applyAlignment="1">
      <alignment horizontal="center"/>
    </xf>
    <xf numFmtId="175" fontId="6" fillId="33" borderId="20" xfId="0" applyNumberFormat="1" applyFont="1" applyFill="1" applyBorder="1" applyAlignment="1">
      <alignment horizontal="center"/>
    </xf>
    <xf numFmtId="174" fontId="58" fillId="33" borderId="19" xfId="0" applyNumberFormat="1" applyFont="1" applyFill="1" applyBorder="1" applyAlignment="1">
      <alignment horizontal="center"/>
    </xf>
    <xf numFmtId="174" fontId="6" fillId="33" borderId="20" xfId="0" applyNumberFormat="1" applyFont="1" applyFill="1" applyBorder="1" applyAlignment="1">
      <alignment horizontal="center"/>
    </xf>
    <xf numFmtId="174" fontId="6" fillId="33" borderId="21" xfId="0" applyNumberFormat="1" applyFont="1" applyFill="1" applyBorder="1" applyAlignment="1">
      <alignment horizontal="center"/>
    </xf>
    <xf numFmtId="21" fontId="6" fillId="0" borderId="22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21" fontId="6" fillId="33" borderId="0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175" fontId="54" fillId="33" borderId="18" xfId="0" applyNumberFormat="1" applyFont="1" applyFill="1" applyBorder="1" applyAlignment="1">
      <alignment horizontal="center" vertical="center"/>
    </xf>
    <xf numFmtId="175" fontId="54" fillId="33" borderId="10" xfId="0" applyNumberFormat="1" applyFont="1" applyFill="1" applyBorder="1" applyAlignment="1">
      <alignment horizontal="center" vertical="center"/>
    </xf>
    <xf numFmtId="174" fontId="54" fillId="33" borderId="10" xfId="0" applyNumberFormat="1" applyFont="1" applyFill="1" applyBorder="1" applyAlignment="1">
      <alignment horizontal="center" vertical="center"/>
    </xf>
    <xf numFmtId="175" fontId="59" fillId="33" borderId="0" xfId="0" applyNumberFormat="1" applyFont="1" applyFill="1" applyBorder="1" applyAlignment="1">
      <alignment horizontal="center"/>
    </xf>
    <xf numFmtId="174" fontId="59" fillId="33" borderId="19" xfId="0" applyNumberFormat="1" applyFont="1" applyFill="1" applyBorder="1" applyAlignment="1">
      <alignment horizontal="center"/>
    </xf>
    <xf numFmtId="174" fontId="59" fillId="33" borderId="13" xfId="0" applyNumberFormat="1" applyFont="1" applyFill="1" applyBorder="1" applyAlignment="1">
      <alignment horizontal="center"/>
    </xf>
    <xf numFmtId="174" fontId="59" fillId="33" borderId="17" xfId="0" applyNumberFormat="1" applyFont="1" applyFill="1" applyBorder="1" applyAlignment="1">
      <alignment horizontal="center"/>
    </xf>
    <xf numFmtId="175" fontId="6" fillId="33" borderId="13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5" fontId="57" fillId="33" borderId="0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left" vertical="center" wrapText="1"/>
    </xf>
    <xf numFmtId="174" fontId="6" fillId="34" borderId="12" xfId="0" applyNumberFormat="1" applyFont="1" applyFill="1" applyBorder="1" applyAlignment="1">
      <alignment/>
    </xf>
    <xf numFmtId="175" fontId="6" fillId="34" borderId="11" xfId="0" applyNumberFormat="1" applyFont="1" applyFill="1" applyBorder="1" applyAlignment="1">
      <alignment/>
    </xf>
    <xf numFmtId="175" fontId="58" fillId="33" borderId="1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175" fontId="58" fillId="33" borderId="14" xfId="0" applyNumberFormat="1" applyFont="1" applyFill="1" applyBorder="1" applyAlignment="1">
      <alignment horizontal="center"/>
    </xf>
    <xf numFmtId="175" fontId="58" fillId="33" borderId="16" xfId="0" applyNumberFormat="1" applyFont="1" applyFill="1" applyBorder="1" applyAlignment="1">
      <alignment horizontal="center"/>
    </xf>
    <xf numFmtId="174" fontId="58" fillId="33" borderId="16" xfId="0" applyNumberFormat="1" applyFont="1" applyFill="1" applyBorder="1" applyAlignment="1">
      <alignment horizontal="center"/>
    </xf>
    <xf numFmtId="174" fontId="58" fillId="33" borderId="15" xfId="0" applyNumberFormat="1" applyFont="1" applyFill="1" applyBorder="1" applyAlignment="1">
      <alignment horizontal="center"/>
    </xf>
    <xf numFmtId="174" fontId="58" fillId="33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58" fillId="0" borderId="10" xfId="0" applyNumberFormat="1" applyFont="1" applyFill="1" applyBorder="1" applyAlignment="1">
      <alignment horizontal="center" vertical="center" wrapText="1"/>
    </xf>
    <xf numFmtId="20" fontId="58" fillId="12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center" vertical="center"/>
    </xf>
    <xf numFmtId="175" fontId="6" fillId="33" borderId="18" xfId="0" applyNumberFormat="1" applyFont="1" applyFill="1" applyBorder="1" applyAlignment="1">
      <alignment horizontal="center"/>
    </xf>
    <xf numFmtId="174" fontId="58" fillId="33" borderId="20" xfId="0" applyNumberFormat="1" applyFont="1" applyFill="1" applyBorder="1" applyAlignment="1">
      <alignment horizontal="center"/>
    </xf>
    <xf numFmtId="174" fontId="58" fillId="33" borderId="18" xfId="0" applyNumberFormat="1" applyFont="1" applyFill="1" applyBorder="1" applyAlignment="1">
      <alignment horizontal="center"/>
    </xf>
    <xf numFmtId="174" fontId="58" fillId="33" borderId="21" xfId="0" applyNumberFormat="1" applyFont="1" applyFill="1" applyBorder="1" applyAlignment="1">
      <alignment horizontal="center"/>
    </xf>
    <xf numFmtId="175" fontId="58" fillId="33" borderId="10" xfId="0" applyNumberFormat="1" applyFont="1" applyFill="1" applyBorder="1" applyAlignment="1">
      <alignment horizontal="center" vertical="center"/>
    </xf>
    <xf numFmtId="0" fontId="58" fillId="12" borderId="10" xfId="0" applyFont="1" applyFill="1" applyBorder="1" applyAlignment="1">
      <alignment horizontal="center" vertical="center"/>
    </xf>
    <xf numFmtId="174" fontId="58" fillId="33" borderId="0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 wrapText="1"/>
    </xf>
    <xf numFmtId="175" fontId="61" fillId="33" borderId="21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/>
    </xf>
    <xf numFmtId="175" fontId="58" fillId="33" borderId="13" xfId="0" applyNumberFormat="1" applyFont="1" applyFill="1" applyBorder="1" applyAlignment="1">
      <alignment horizontal="center" vertical="center"/>
    </xf>
    <xf numFmtId="175" fontId="58" fillId="33" borderId="19" xfId="0" applyNumberFormat="1" applyFont="1" applyFill="1" applyBorder="1" applyAlignment="1">
      <alignment horizontal="center" vertical="center"/>
    </xf>
    <xf numFmtId="174" fontId="58" fillId="33" borderId="19" xfId="0" applyNumberFormat="1" applyFont="1" applyFill="1" applyBorder="1" applyAlignment="1">
      <alignment horizontal="center" vertical="center"/>
    </xf>
    <xf numFmtId="174" fontId="58" fillId="33" borderId="13" xfId="0" applyNumberFormat="1" applyFont="1" applyFill="1" applyBorder="1" applyAlignment="1">
      <alignment horizontal="center" vertical="center"/>
    </xf>
    <xf numFmtId="174" fontId="58" fillId="33" borderId="17" xfId="0" applyNumberFormat="1" applyFont="1" applyFill="1" applyBorder="1" applyAlignment="1">
      <alignment horizontal="center" vertical="center"/>
    </xf>
    <xf numFmtId="21" fontId="62" fillId="33" borderId="16" xfId="0" applyNumberFormat="1" applyFont="1" applyFill="1" applyBorder="1" applyAlignment="1">
      <alignment horizontal="center"/>
    </xf>
    <xf numFmtId="21" fontId="62" fillId="33" borderId="14" xfId="0" applyNumberFormat="1" applyFont="1" applyFill="1" applyBorder="1" applyAlignment="1">
      <alignment horizontal="center"/>
    </xf>
    <xf numFmtId="21" fontId="62" fillId="33" borderId="22" xfId="0" applyNumberFormat="1" applyFont="1" applyFill="1" applyBorder="1" applyAlignment="1">
      <alignment horizontal="center"/>
    </xf>
    <xf numFmtId="175" fontId="35" fillId="33" borderId="15" xfId="0" applyNumberFormat="1" applyFont="1" applyFill="1" applyBorder="1" applyAlignment="1">
      <alignment horizontal="center"/>
    </xf>
    <xf numFmtId="175" fontId="35" fillId="33" borderId="13" xfId="0" applyNumberFormat="1" applyFont="1" applyFill="1" applyBorder="1" applyAlignment="1">
      <alignment horizontal="center"/>
    </xf>
    <xf numFmtId="21" fontId="38" fillId="33" borderId="19" xfId="0" applyNumberFormat="1" applyFont="1" applyFill="1" applyBorder="1" applyAlignment="1">
      <alignment horizontal="center" vertical="top"/>
    </xf>
    <xf numFmtId="21" fontId="38" fillId="33" borderId="0" xfId="0" applyNumberFormat="1" applyFont="1" applyFill="1" applyBorder="1" applyAlignment="1">
      <alignment horizontal="center" vertical="top"/>
    </xf>
    <xf numFmtId="21" fontId="38" fillId="33" borderId="17" xfId="0" applyNumberFormat="1" applyFont="1" applyFill="1" applyBorder="1" applyAlignment="1">
      <alignment horizontal="center" vertical="top"/>
    </xf>
    <xf numFmtId="21" fontId="38" fillId="33" borderId="20" xfId="0" applyNumberFormat="1" applyFont="1" applyFill="1" applyBorder="1" applyAlignment="1">
      <alignment horizontal="center" vertical="top"/>
    </xf>
    <xf numFmtId="21" fontId="38" fillId="33" borderId="23" xfId="0" applyNumberFormat="1" applyFont="1" applyFill="1" applyBorder="1" applyAlignment="1">
      <alignment horizontal="center" vertical="top"/>
    </xf>
    <xf numFmtId="21" fontId="38" fillId="33" borderId="21" xfId="0" applyNumberFormat="1" applyFont="1" applyFill="1" applyBorder="1" applyAlignment="1">
      <alignment horizontal="center" vertical="top"/>
    </xf>
    <xf numFmtId="175" fontId="35" fillId="33" borderId="13" xfId="0" applyNumberFormat="1" applyFont="1" applyFill="1" applyBorder="1" applyAlignment="1">
      <alignment horizontal="center" vertical="top"/>
    </xf>
    <xf numFmtId="175" fontId="35" fillId="33" borderId="18" xfId="0" applyNumberFormat="1" applyFont="1" applyFill="1" applyBorder="1" applyAlignment="1">
      <alignment horizontal="center" vertical="top"/>
    </xf>
    <xf numFmtId="0" fontId="63" fillId="33" borderId="19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175" fontId="64" fillId="33" borderId="11" xfId="0" applyNumberFormat="1" applyFont="1" applyFill="1" applyBorder="1" applyAlignment="1">
      <alignment horizontal="center" vertical="center"/>
    </xf>
    <xf numFmtId="175" fontId="64" fillId="33" borderId="24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114300</xdr:rowOff>
    </xdr:from>
    <xdr:to>
      <xdr:col>1</xdr:col>
      <xdr:colOff>1019175</xdr:colOff>
      <xdr:row>11</xdr:row>
      <xdr:rowOff>47625</xdr:rowOff>
    </xdr:to>
    <xdr:pic>
      <xdr:nvPicPr>
        <xdr:cNvPr id="1" name="Picture 15" descr="4J Dunkerque Organis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00100" y="1447800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2524125</xdr:colOff>
      <xdr:row>86</xdr:row>
      <xdr:rowOff>0</xdr:rowOff>
    </xdr:from>
    <xdr:to>
      <xdr:col>1</xdr:col>
      <xdr:colOff>2762250</xdr:colOff>
      <xdr:row>87</xdr:row>
      <xdr:rowOff>28575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91171">
          <a:off x="3286125" y="155733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31</xdr:row>
      <xdr:rowOff>9525</xdr:rowOff>
    </xdr:from>
    <xdr:to>
      <xdr:col>1</xdr:col>
      <xdr:colOff>3133725</xdr:colOff>
      <xdr:row>31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52387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47</xdr:row>
      <xdr:rowOff>0</xdr:rowOff>
    </xdr:from>
    <xdr:to>
      <xdr:col>1</xdr:col>
      <xdr:colOff>2085975</xdr:colOff>
      <xdr:row>47</xdr:row>
      <xdr:rowOff>152400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78200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82</xdr:row>
      <xdr:rowOff>9525</xdr:rowOff>
    </xdr:from>
    <xdr:to>
      <xdr:col>1</xdr:col>
      <xdr:colOff>2066925</xdr:colOff>
      <xdr:row>82</xdr:row>
      <xdr:rowOff>161925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4611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41</xdr:row>
      <xdr:rowOff>133350</xdr:rowOff>
    </xdr:from>
    <xdr:to>
      <xdr:col>1</xdr:col>
      <xdr:colOff>2400300</xdr:colOff>
      <xdr:row>43</xdr:row>
      <xdr:rowOff>66675</xdr:rowOff>
    </xdr:to>
    <xdr:pic>
      <xdr:nvPicPr>
        <xdr:cNvPr id="6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69818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2371725</xdr:colOff>
      <xdr:row>53</xdr:row>
      <xdr:rowOff>95250</xdr:rowOff>
    </xdr:from>
    <xdr:to>
      <xdr:col>1</xdr:col>
      <xdr:colOff>2647950</xdr:colOff>
      <xdr:row>55</xdr:row>
      <xdr:rowOff>28575</xdr:rowOff>
    </xdr:to>
    <xdr:pic>
      <xdr:nvPicPr>
        <xdr:cNvPr id="7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88868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2667000</xdr:colOff>
      <xdr:row>55</xdr:row>
      <xdr:rowOff>257175</xdr:rowOff>
    </xdr:from>
    <xdr:to>
      <xdr:col>1</xdr:col>
      <xdr:colOff>2943225</xdr:colOff>
      <xdr:row>57</xdr:row>
      <xdr:rowOff>28575</xdr:rowOff>
    </xdr:to>
    <xdr:pic>
      <xdr:nvPicPr>
        <xdr:cNvPr id="8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93726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2447925</xdr:colOff>
      <xdr:row>63</xdr:row>
      <xdr:rowOff>257175</xdr:rowOff>
    </xdr:from>
    <xdr:to>
      <xdr:col>1</xdr:col>
      <xdr:colOff>2724150</xdr:colOff>
      <xdr:row>65</xdr:row>
      <xdr:rowOff>38100</xdr:rowOff>
    </xdr:to>
    <xdr:pic>
      <xdr:nvPicPr>
        <xdr:cNvPr id="9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108299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2752725</xdr:colOff>
      <xdr:row>65</xdr:row>
      <xdr:rowOff>285750</xdr:rowOff>
    </xdr:from>
    <xdr:to>
      <xdr:col>1</xdr:col>
      <xdr:colOff>3028950</xdr:colOff>
      <xdr:row>67</xdr:row>
      <xdr:rowOff>57150</xdr:rowOff>
    </xdr:to>
    <xdr:pic>
      <xdr:nvPicPr>
        <xdr:cNvPr id="10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113442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67</xdr:row>
      <xdr:rowOff>0</xdr:rowOff>
    </xdr:from>
    <xdr:to>
      <xdr:col>1</xdr:col>
      <xdr:colOff>2752725</xdr:colOff>
      <xdr:row>68</xdr:row>
      <xdr:rowOff>28575</xdr:rowOff>
    </xdr:to>
    <xdr:pic>
      <xdr:nvPicPr>
        <xdr:cNvPr id="11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154430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2676525</xdr:colOff>
      <xdr:row>68</xdr:row>
      <xdr:rowOff>266700</xdr:rowOff>
    </xdr:from>
    <xdr:to>
      <xdr:col>1</xdr:col>
      <xdr:colOff>2952750</xdr:colOff>
      <xdr:row>70</xdr:row>
      <xdr:rowOff>47625</xdr:rowOff>
    </xdr:to>
    <xdr:pic>
      <xdr:nvPicPr>
        <xdr:cNvPr id="12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19729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2447925</xdr:colOff>
      <xdr:row>69</xdr:row>
      <xdr:rowOff>142875</xdr:rowOff>
    </xdr:from>
    <xdr:to>
      <xdr:col>1</xdr:col>
      <xdr:colOff>2800350</xdr:colOff>
      <xdr:row>71</xdr:row>
      <xdr:rowOff>47625</xdr:rowOff>
    </xdr:to>
    <xdr:pic>
      <xdr:nvPicPr>
        <xdr:cNvPr id="13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121729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2724150</xdr:colOff>
      <xdr:row>71</xdr:row>
      <xdr:rowOff>295275</xdr:rowOff>
    </xdr:from>
    <xdr:to>
      <xdr:col>1</xdr:col>
      <xdr:colOff>3000375</xdr:colOff>
      <xdr:row>73</xdr:row>
      <xdr:rowOff>47625</xdr:rowOff>
    </xdr:to>
    <xdr:pic>
      <xdr:nvPicPr>
        <xdr:cNvPr id="14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126492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72</xdr:row>
      <xdr:rowOff>142875</xdr:rowOff>
    </xdr:from>
    <xdr:to>
      <xdr:col>1</xdr:col>
      <xdr:colOff>2819400</xdr:colOff>
      <xdr:row>74</xdr:row>
      <xdr:rowOff>38100</xdr:rowOff>
    </xdr:to>
    <xdr:pic>
      <xdr:nvPicPr>
        <xdr:cNvPr id="15" name="Imag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28206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76</xdr:row>
      <xdr:rowOff>114300</xdr:rowOff>
    </xdr:from>
    <xdr:to>
      <xdr:col>1</xdr:col>
      <xdr:colOff>1019175</xdr:colOff>
      <xdr:row>79</xdr:row>
      <xdr:rowOff>47625</xdr:rowOff>
    </xdr:to>
    <xdr:pic>
      <xdr:nvPicPr>
        <xdr:cNvPr id="16" name="Picture 15" descr="4J Dunkerque Organis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00100" y="13601700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50" zoomScaleNormal="150" workbookViewId="0" topLeftCell="A1">
      <selection activeCell="B9" sqref="B9:G9"/>
    </sheetView>
  </sheetViews>
  <sheetFormatPr defaultColWidth="11.421875" defaultRowHeight="12.75"/>
  <cols>
    <col min="2" max="2" width="60.140625" style="0" customWidth="1"/>
    <col min="3" max="3" width="7.7109375" style="0" bestFit="1" customWidth="1"/>
    <col min="4" max="4" width="8.140625" style="0" customWidth="1"/>
    <col min="5" max="5" width="8.00390625" style="0" customWidth="1"/>
    <col min="6" max="7" width="7.28125" style="0" customWidth="1"/>
    <col min="8" max="8" width="7.7109375" style="0" customWidth="1"/>
    <col min="10" max="10" width="7.140625" style="0" customWidth="1"/>
  </cols>
  <sheetData>
    <row r="1" spans="2:8" ht="12.75">
      <c r="B1" s="19"/>
      <c r="C1" s="20"/>
      <c r="D1" s="22"/>
      <c r="E1" s="20"/>
      <c r="F1" s="21"/>
      <c r="G1" s="21"/>
      <c r="H1" s="21"/>
    </row>
    <row r="2" spans="1:8" ht="12.75">
      <c r="A2" t="s">
        <v>13</v>
      </c>
      <c r="B2" s="56">
        <v>0.5</v>
      </c>
      <c r="C2" s="27">
        <v>38</v>
      </c>
      <c r="D2" s="6">
        <v>0.041666666666666664</v>
      </c>
      <c r="E2" s="4">
        <v>38</v>
      </c>
      <c r="F2" s="4">
        <v>38</v>
      </c>
      <c r="G2" s="4">
        <v>40</v>
      </c>
      <c r="H2" s="5">
        <v>42</v>
      </c>
    </row>
    <row r="3" spans="2:8" ht="12.75">
      <c r="B3" s="56">
        <v>0.4375</v>
      </c>
      <c r="C3" s="27">
        <v>38</v>
      </c>
      <c r="D3" s="6"/>
      <c r="E3" s="4">
        <v>38</v>
      </c>
      <c r="F3" s="4"/>
      <c r="G3" s="4"/>
      <c r="H3" s="5"/>
    </row>
    <row r="4" spans="2:8" ht="15.75">
      <c r="B4" s="16" t="s">
        <v>14</v>
      </c>
      <c r="C4" s="1"/>
      <c r="D4" s="7"/>
      <c r="E4" s="2"/>
      <c r="F4" s="2"/>
      <c r="G4" s="2"/>
      <c r="H4" s="57">
        <v>179.1</v>
      </c>
    </row>
    <row r="5" spans="2:8" ht="12.75">
      <c r="B5" s="8"/>
      <c r="C5" s="1"/>
      <c r="D5" s="7"/>
      <c r="E5" s="2"/>
      <c r="F5" s="2"/>
      <c r="G5" s="2"/>
      <c r="H5" s="57">
        <v>179.1</v>
      </c>
    </row>
    <row r="6" spans="2:8" ht="12.75">
      <c r="B6" s="37"/>
      <c r="C6" s="23"/>
      <c r="D6" s="26"/>
      <c r="E6" s="24"/>
      <c r="F6" s="24"/>
      <c r="G6" s="24"/>
      <c r="H6" s="25"/>
    </row>
    <row r="7" spans="2:8" ht="12.75">
      <c r="B7" s="39"/>
      <c r="C7" s="40"/>
      <c r="D7" s="41"/>
      <c r="E7" s="38"/>
      <c r="F7" s="38"/>
      <c r="G7" s="38"/>
      <c r="H7" s="40"/>
    </row>
    <row r="8" spans="2:8" ht="12.75">
      <c r="B8" s="39"/>
      <c r="C8" s="40"/>
      <c r="D8" s="41"/>
      <c r="E8" s="38"/>
      <c r="F8" s="38"/>
      <c r="G8" s="38"/>
      <c r="H8" s="40"/>
    </row>
    <row r="9" spans="2:8" ht="21">
      <c r="B9" s="86" t="s">
        <v>80</v>
      </c>
      <c r="C9" s="87"/>
      <c r="D9" s="87"/>
      <c r="E9" s="87"/>
      <c r="F9" s="87"/>
      <c r="G9" s="88"/>
      <c r="H9" s="89" t="s">
        <v>8</v>
      </c>
    </row>
    <row r="10" spans="2:8" ht="12.75">
      <c r="B10" s="91" t="s">
        <v>16</v>
      </c>
      <c r="C10" s="92"/>
      <c r="D10" s="92"/>
      <c r="E10" s="92"/>
      <c r="F10" s="92"/>
      <c r="G10" s="93"/>
      <c r="H10" s="90"/>
    </row>
    <row r="11" spans="2:8" ht="12.75">
      <c r="B11" s="91"/>
      <c r="C11" s="92"/>
      <c r="D11" s="92"/>
      <c r="E11" s="92"/>
      <c r="F11" s="92"/>
      <c r="G11" s="93"/>
      <c r="H11" s="97" t="s">
        <v>79</v>
      </c>
    </row>
    <row r="12" spans="2:8" ht="12.75">
      <c r="B12" s="94"/>
      <c r="C12" s="95"/>
      <c r="D12" s="95"/>
      <c r="E12" s="95"/>
      <c r="F12" s="95"/>
      <c r="G12" s="96"/>
      <c r="H12" s="98"/>
    </row>
    <row r="13" spans="2:8" ht="15.75">
      <c r="B13" s="99" t="s">
        <v>11</v>
      </c>
      <c r="C13" s="101" t="s">
        <v>5</v>
      </c>
      <c r="D13" s="102"/>
      <c r="E13" s="103" t="s">
        <v>4</v>
      </c>
      <c r="F13" s="104"/>
      <c r="G13" s="104"/>
      <c r="H13" s="105"/>
    </row>
    <row r="14" spans="2:8" ht="12.75">
      <c r="B14" s="100"/>
      <c r="C14" s="74" t="s">
        <v>6</v>
      </c>
      <c r="D14" s="74" t="s">
        <v>7</v>
      </c>
      <c r="E14" s="42" t="s">
        <v>0</v>
      </c>
      <c r="F14" s="42" t="s">
        <v>18</v>
      </c>
      <c r="G14" s="75" t="s">
        <v>2</v>
      </c>
      <c r="H14" s="42" t="s">
        <v>3</v>
      </c>
    </row>
    <row r="15" spans="2:8" ht="12.75">
      <c r="B15" s="65" t="s">
        <v>78</v>
      </c>
      <c r="C15" s="66">
        <v>0</v>
      </c>
      <c r="D15" s="66">
        <v>2.4</v>
      </c>
      <c r="E15" s="67" t="s">
        <v>55</v>
      </c>
      <c r="F15" s="67">
        <v>0.4930555555555556</v>
      </c>
      <c r="G15" s="67">
        <v>0.4930555555555556</v>
      </c>
      <c r="H15" s="67">
        <v>0.4930555555555556</v>
      </c>
    </row>
    <row r="16" spans="2:8" ht="15">
      <c r="B16" s="52" t="s">
        <v>17</v>
      </c>
      <c r="C16" s="43" t="s">
        <v>1</v>
      </c>
      <c r="D16" s="44">
        <v>179.1</v>
      </c>
      <c r="E16" s="45">
        <f>B3</f>
        <v>0.4375</v>
      </c>
      <c r="F16" s="45">
        <f>B2</f>
        <v>0.5</v>
      </c>
      <c r="G16" s="45">
        <f>B2</f>
        <v>0.5</v>
      </c>
      <c r="H16" s="45">
        <f>B2</f>
        <v>0.5</v>
      </c>
    </row>
    <row r="17" spans="2:8" ht="12.75">
      <c r="B17" s="59" t="s">
        <v>19</v>
      </c>
      <c r="C17" s="60">
        <v>0</v>
      </c>
      <c r="D17" s="61">
        <f>IF(C17="","",$H$5-C17)</f>
        <v>179.1</v>
      </c>
      <c r="E17" s="62">
        <f>IF(C17="","",$B$3+($H$4-D17)*$D$2/$E$2)</f>
        <v>0.4375</v>
      </c>
      <c r="F17" s="63">
        <f>IF(C17="","",$B$2+($H$4-D17)*$D$2/$F$2)</f>
        <v>0.5</v>
      </c>
      <c r="G17" s="63">
        <f>IF(C17="","",$B$2+($H$4-D17)*$D$2/$G$2)</f>
        <v>0.5</v>
      </c>
      <c r="H17" s="64">
        <f>IF(C17="","",$B$2+($H$4-D17)*$D$2/$H$2)</f>
        <v>0.5</v>
      </c>
    </row>
    <row r="18" spans="2:8" ht="12.75">
      <c r="B18" s="11" t="s">
        <v>20</v>
      </c>
      <c r="C18" s="14">
        <v>2.1</v>
      </c>
      <c r="D18" s="30">
        <f aca="true" t="shared" si="0" ref="D18:D38">IF(C18="","",$H$5-C18)</f>
        <v>177</v>
      </c>
      <c r="E18" s="34">
        <f aca="true" t="shared" si="1" ref="E18:E25">IF(C18="","",$B$3+($H$4-D18)*$D$2/$E$2)</f>
        <v>0.4398026315789474</v>
      </c>
      <c r="F18" s="15">
        <f aca="true" t="shared" si="2" ref="F18:F40">IF(C18="","",$B$2+($H$4-D18)*$D$2/$F$2)</f>
        <v>0.5023026315789474</v>
      </c>
      <c r="G18" s="15">
        <f aca="true" t="shared" si="3" ref="G18:G40">IF(C18="","",$B$2+($H$4-D18)*$D$2/$G$2)</f>
        <v>0.5021875</v>
      </c>
      <c r="H18" s="28">
        <f aca="true" t="shared" si="4" ref="H18:H40">IF(C18="","",$B$2+($H$4-D18)*$D$2/$H$2)</f>
        <v>0.5020833333333333</v>
      </c>
    </row>
    <row r="19" spans="2:8" ht="12.75">
      <c r="B19" s="11" t="s">
        <v>21</v>
      </c>
      <c r="C19" s="14">
        <v>7.1</v>
      </c>
      <c r="D19" s="30">
        <f t="shared" si="0"/>
        <v>172</v>
      </c>
      <c r="E19" s="34">
        <f t="shared" si="1"/>
        <v>0.44528508771929826</v>
      </c>
      <c r="F19" s="15">
        <f t="shared" si="2"/>
        <v>0.5077850877192982</v>
      </c>
      <c r="G19" s="15">
        <f t="shared" si="3"/>
        <v>0.5073958333333334</v>
      </c>
      <c r="H19" s="28">
        <f t="shared" si="4"/>
        <v>0.5070436507936508</v>
      </c>
    </row>
    <row r="20" spans="2:8" ht="12.75">
      <c r="B20" s="13" t="s">
        <v>24</v>
      </c>
      <c r="C20" s="14">
        <v>8.6</v>
      </c>
      <c r="D20" s="30">
        <f t="shared" si="0"/>
        <v>170.5</v>
      </c>
      <c r="E20" s="34">
        <f>IF(C20="","",$B$3+($H$4-D20)*$D$2/$E$2)</f>
        <v>0.4469298245614035</v>
      </c>
      <c r="F20" s="15">
        <f>IF(C20="","",$B$2+($H$4-D20)*$D$2/$F$2)</f>
        <v>0.5094298245614035</v>
      </c>
      <c r="G20" s="15">
        <f>IF(C20="","",$B$2+($H$4-D20)*$D$2/$G$2)</f>
        <v>0.5089583333333333</v>
      </c>
      <c r="H20" s="28">
        <f>IF(C20="","",$B$2+($H$4-D20)*$D$2/$H$2)</f>
        <v>0.508531746031746</v>
      </c>
    </row>
    <row r="21" spans="2:8" ht="12.75">
      <c r="B21" s="11" t="s">
        <v>22</v>
      </c>
      <c r="C21" s="14">
        <v>8.7</v>
      </c>
      <c r="D21" s="30">
        <f t="shared" si="0"/>
        <v>170.4</v>
      </c>
      <c r="E21" s="34">
        <f t="shared" si="1"/>
        <v>0.4470394736842105</v>
      </c>
      <c r="F21" s="15">
        <f t="shared" si="2"/>
        <v>0.5095394736842105</v>
      </c>
      <c r="G21" s="15">
        <f t="shared" si="3"/>
        <v>0.5090625</v>
      </c>
      <c r="H21" s="28">
        <f t="shared" si="4"/>
        <v>0.5086309523809524</v>
      </c>
    </row>
    <row r="22" spans="2:8" ht="12.75">
      <c r="B22" s="11" t="s">
        <v>23</v>
      </c>
      <c r="C22" s="14">
        <v>9.9</v>
      </c>
      <c r="D22" s="30">
        <f t="shared" si="0"/>
        <v>169.2</v>
      </c>
      <c r="E22" s="34">
        <f t="shared" si="1"/>
        <v>0.44835526315789476</v>
      </c>
      <c r="F22" s="15">
        <f t="shared" si="2"/>
        <v>0.5108552631578948</v>
      </c>
      <c r="G22" s="15">
        <f t="shared" si="3"/>
        <v>0.5103125000000001</v>
      </c>
      <c r="H22" s="28">
        <f t="shared" si="4"/>
        <v>0.5098214285714285</v>
      </c>
    </row>
    <row r="23" spans="2:8" ht="12.75">
      <c r="B23" s="11" t="s">
        <v>25</v>
      </c>
      <c r="C23" s="14">
        <v>11.5</v>
      </c>
      <c r="D23" s="30">
        <f t="shared" si="0"/>
        <v>167.6</v>
      </c>
      <c r="E23" s="34">
        <f t="shared" si="1"/>
        <v>0.45010964912280704</v>
      </c>
      <c r="F23" s="15">
        <f t="shared" si="2"/>
        <v>0.512609649122807</v>
      </c>
      <c r="G23" s="15">
        <f t="shared" si="3"/>
        <v>0.5119791666666667</v>
      </c>
      <c r="H23" s="28">
        <f t="shared" si="4"/>
        <v>0.5114087301587301</v>
      </c>
    </row>
    <row r="24" spans="2:8" ht="12.75">
      <c r="B24" s="11" t="s">
        <v>26</v>
      </c>
      <c r="C24" s="14">
        <v>13.2</v>
      </c>
      <c r="D24" s="30">
        <f t="shared" si="0"/>
        <v>165.9</v>
      </c>
      <c r="E24" s="34">
        <f t="shared" si="1"/>
        <v>0.4519736842105263</v>
      </c>
      <c r="F24" s="15">
        <f t="shared" si="2"/>
        <v>0.5144736842105263</v>
      </c>
      <c r="G24" s="15">
        <f t="shared" si="3"/>
        <v>0.51375</v>
      </c>
      <c r="H24" s="28">
        <f t="shared" si="4"/>
        <v>0.513095238095238</v>
      </c>
    </row>
    <row r="25" spans="2:8" ht="12.75">
      <c r="B25" s="11" t="s">
        <v>27</v>
      </c>
      <c r="C25" s="14">
        <v>15.2</v>
      </c>
      <c r="D25" s="30">
        <f t="shared" si="0"/>
        <v>163.9</v>
      </c>
      <c r="E25" s="34">
        <f t="shared" si="1"/>
        <v>0.45416666666666666</v>
      </c>
      <c r="F25" s="15">
        <f t="shared" si="2"/>
        <v>0.5166666666666666</v>
      </c>
      <c r="G25" s="15">
        <f t="shared" si="3"/>
        <v>0.5158333333333334</v>
      </c>
      <c r="H25" s="28">
        <f t="shared" si="4"/>
        <v>0.515079365079365</v>
      </c>
    </row>
    <row r="26" spans="2:8" ht="12.75">
      <c r="B26" s="11" t="s">
        <v>28</v>
      </c>
      <c r="C26" s="14">
        <v>17.9</v>
      </c>
      <c r="D26" s="30">
        <f aca="true" t="shared" si="5" ref="D26:D33">IF(C26="","",$H$5-C26)</f>
        <v>161.2</v>
      </c>
      <c r="E26" s="34">
        <f aca="true" t="shared" si="6" ref="E26:E64">IF(C26="","",$B$3+($H$4-D26)*$D$2/$E$2)</f>
        <v>0.45712719298245613</v>
      </c>
      <c r="F26" s="15">
        <f aca="true" t="shared" si="7" ref="F26:F33">IF(C26="","",$B$2+($H$4-D26)*$D$2/$F$2)</f>
        <v>0.5196271929824562</v>
      </c>
      <c r="G26" s="15">
        <f aca="true" t="shared" si="8" ref="G26:G33">IF(C26="","",$B$2+($H$4-D26)*$D$2/$G$2)</f>
        <v>0.5186458333333334</v>
      </c>
      <c r="H26" s="28">
        <f aca="true" t="shared" si="9" ref="H26:H33">IF(C26="","",$B$2+($H$4-D26)*$D$2/$H$2)</f>
        <v>0.5177579365079366</v>
      </c>
    </row>
    <row r="27" spans="2:8" ht="12.75">
      <c r="B27" s="11" t="s">
        <v>29</v>
      </c>
      <c r="C27" s="14">
        <v>19.5</v>
      </c>
      <c r="D27" s="30">
        <f t="shared" si="5"/>
        <v>159.6</v>
      </c>
      <c r="E27" s="34">
        <f t="shared" si="6"/>
        <v>0.4588815789473684</v>
      </c>
      <c r="F27" s="15">
        <f t="shared" si="7"/>
        <v>0.5213815789473685</v>
      </c>
      <c r="G27" s="15">
        <f t="shared" si="8"/>
        <v>0.5203125</v>
      </c>
      <c r="H27" s="28">
        <f t="shared" si="9"/>
        <v>0.5193452380952381</v>
      </c>
    </row>
    <row r="28" spans="2:8" ht="12.75">
      <c r="B28" s="11" t="s">
        <v>30</v>
      </c>
      <c r="C28" s="14">
        <v>20</v>
      </c>
      <c r="D28" s="30">
        <f t="shared" si="5"/>
        <v>159.1</v>
      </c>
      <c r="E28" s="34">
        <f t="shared" si="6"/>
        <v>0.4594298245614035</v>
      </c>
      <c r="F28" s="15">
        <f t="shared" si="7"/>
        <v>0.5219298245614035</v>
      </c>
      <c r="G28" s="15">
        <f t="shared" si="8"/>
        <v>0.5208333333333334</v>
      </c>
      <c r="H28" s="28">
        <f t="shared" si="9"/>
        <v>0.5198412698412699</v>
      </c>
    </row>
    <row r="29" spans="2:8" ht="12.75">
      <c r="B29" s="11" t="s">
        <v>31</v>
      </c>
      <c r="C29" s="14">
        <v>22.4</v>
      </c>
      <c r="D29" s="30">
        <f t="shared" si="5"/>
        <v>156.7</v>
      </c>
      <c r="E29" s="34">
        <f t="shared" si="6"/>
        <v>0.46206140350877195</v>
      </c>
      <c r="F29" s="15">
        <f t="shared" si="7"/>
        <v>0.5245614035087719</v>
      </c>
      <c r="G29" s="15">
        <f t="shared" si="8"/>
        <v>0.5233333333333333</v>
      </c>
      <c r="H29" s="28">
        <f t="shared" si="9"/>
        <v>0.5222222222222223</v>
      </c>
    </row>
    <row r="30" spans="2:8" ht="12.75">
      <c r="B30" s="11" t="s">
        <v>32</v>
      </c>
      <c r="C30" s="14">
        <v>22.5</v>
      </c>
      <c r="D30" s="30">
        <f t="shared" si="5"/>
        <v>156.6</v>
      </c>
      <c r="E30" s="34">
        <f t="shared" si="6"/>
        <v>0.4621710526315789</v>
      </c>
      <c r="F30" s="15">
        <f t="shared" si="7"/>
        <v>0.524671052631579</v>
      </c>
      <c r="G30" s="15">
        <f t="shared" si="8"/>
        <v>0.5234375</v>
      </c>
      <c r="H30" s="28">
        <f t="shared" si="9"/>
        <v>0.5223214285714286</v>
      </c>
    </row>
    <row r="31" spans="2:8" ht="12.75">
      <c r="B31" s="11" t="s">
        <v>33</v>
      </c>
      <c r="C31" s="14">
        <v>25.6</v>
      </c>
      <c r="D31" s="30">
        <f t="shared" si="5"/>
        <v>153.5</v>
      </c>
      <c r="E31" s="34">
        <f t="shared" si="6"/>
        <v>0.46557017543859647</v>
      </c>
      <c r="F31" s="15">
        <f t="shared" si="7"/>
        <v>0.5280701754385965</v>
      </c>
      <c r="G31" s="15">
        <f t="shared" si="8"/>
        <v>0.5266666666666666</v>
      </c>
      <c r="H31" s="28">
        <f t="shared" si="9"/>
        <v>0.5253968253968254</v>
      </c>
    </row>
    <row r="32" spans="2:8" ht="12.75">
      <c r="B32" s="80" t="s">
        <v>76</v>
      </c>
      <c r="C32" s="10">
        <v>26</v>
      </c>
      <c r="D32" s="32">
        <f t="shared" si="5"/>
        <v>153.1</v>
      </c>
      <c r="E32" s="34">
        <f t="shared" si="6"/>
        <v>0.46600877192982454</v>
      </c>
      <c r="F32" s="15">
        <f t="shared" si="7"/>
        <v>0.5285087719298246</v>
      </c>
      <c r="G32" s="15">
        <f t="shared" si="8"/>
        <v>0.5270833333333333</v>
      </c>
      <c r="H32" s="28">
        <f t="shared" si="9"/>
        <v>0.5257936507936508</v>
      </c>
    </row>
    <row r="33" spans="2:8" ht="12.75">
      <c r="B33" s="11" t="s">
        <v>34</v>
      </c>
      <c r="C33" s="14">
        <v>29.4</v>
      </c>
      <c r="D33" s="30">
        <f t="shared" si="5"/>
        <v>149.7</v>
      </c>
      <c r="E33" s="34">
        <f t="shared" si="6"/>
        <v>0.4697368421052632</v>
      </c>
      <c r="F33" s="15">
        <f t="shared" si="7"/>
        <v>0.5322368421052631</v>
      </c>
      <c r="G33" s="15">
        <f t="shared" si="8"/>
        <v>0.530625</v>
      </c>
      <c r="H33" s="28">
        <f t="shared" si="9"/>
        <v>0.5291666666666667</v>
      </c>
    </row>
    <row r="34" spans="2:8" ht="12.75">
      <c r="B34" s="13" t="s">
        <v>10</v>
      </c>
      <c r="C34" s="53">
        <v>30</v>
      </c>
      <c r="D34" s="32">
        <f t="shared" si="0"/>
        <v>149.1</v>
      </c>
      <c r="E34" s="34">
        <f t="shared" si="6"/>
        <v>0.47039473684210525</v>
      </c>
      <c r="F34" s="15">
        <f t="shared" si="2"/>
        <v>0.5328947368421053</v>
      </c>
      <c r="G34" s="15">
        <f t="shared" si="3"/>
        <v>0.53125</v>
      </c>
      <c r="H34" s="28">
        <f t="shared" si="4"/>
        <v>0.5297619047619048</v>
      </c>
    </row>
    <row r="35" spans="2:8" ht="12.75">
      <c r="B35" s="11" t="s">
        <v>35</v>
      </c>
      <c r="C35" s="14">
        <v>30.9</v>
      </c>
      <c r="D35" s="30">
        <f t="shared" si="0"/>
        <v>148.2</v>
      </c>
      <c r="E35" s="34">
        <f t="shared" si="6"/>
        <v>0.47138157894736843</v>
      </c>
      <c r="F35" s="15">
        <f t="shared" si="2"/>
        <v>0.5338815789473684</v>
      </c>
      <c r="G35" s="15">
        <f t="shared" si="3"/>
        <v>0.5321875</v>
      </c>
      <c r="H35" s="28">
        <f t="shared" si="4"/>
        <v>0.5306547619047619</v>
      </c>
    </row>
    <row r="36" spans="2:8" ht="12.75">
      <c r="B36" s="11" t="s">
        <v>36</v>
      </c>
      <c r="C36" s="14">
        <v>34.6</v>
      </c>
      <c r="D36" s="30">
        <f t="shared" si="0"/>
        <v>144.5</v>
      </c>
      <c r="E36" s="34">
        <f t="shared" si="6"/>
        <v>0.47543859649122805</v>
      </c>
      <c r="F36" s="15">
        <f t="shared" si="2"/>
        <v>0.5379385964912281</v>
      </c>
      <c r="G36" s="15">
        <f t="shared" si="3"/>
        <v>0.5360416666666666</v>
      </c>
      <c r="H36" s="28">
        <f t="shared" si="4"/>
        <v>0.5343253968253968</v>
      </c>
    </row>
    <row r="37" spans="2:8" ht="12.75">
      <c r="B37" s="11" t="s">
        <v>37</v>
      </c>
      <c r="C37" s="14">
        <v>39.1</v>
      </c>
      <c r="D37" s="30">
        <f t="shared" si="0"/>
        <v>140</v>
      </c>
      <c r="E37" s="34">
        <f t="shared" si="6"/>
        <v>0.48037280701754387</v>
      </c>
      <c r="F37" s="15">
        <f t="shared" si="2"/>
        <v>0.5428728070175438</v>
      </c>
      <c r="G37" s="15">
        <f t="shared" si="3"/>
        <v>0.5407291666666667</v>
      </c>
      <c r="H37" s="28">
        <f t="shared" si="4"/>
        <v>0.5387896825396825</v>
      </c>
    </row>
    <row r="38" spans="2:8" ht="12.75">
      <c r="B38" s="11" t="s">
        <v>38</v>
      </c>
      <c r="C38" s="14">
        <v>41.4</v>
      </c>
      <c r="D38" s="30">
        <f t="shared" si="0"/>
        <v>137.7</v>
      </c>
      <c r="E38" s="34">
        <f t="shared" si="6"/>
        <v>0.48289473684210527</v>
      </c>
      <c r="F38" s="15">
        <f t="shared" si="2"/>
        <v>0.5453947368421053</v>
      </c>
      <c r="G38" s="15">
        <f t="shared" si="3"/>
        <v>0.543125</v>
      </c>
      <c r="H38" s="28">
        <f t="shared" si="4"/>
        <v>0.5410714285714285</v>
      </c>
    </row>
    <row r="39" spans="2:8" ht="12.75">
      <c r="B39" s="13" t="s">
        <v>39</v>
      </c>
      <c r="C39" s="14">
        <v>41.9</v>
      </c>
      <c r="D39" s="30">
        <f aca="true" t="shared" si="10" ref="D39:D86">IF(C39="","",$H$5-C39)</f>
        <v>137.2</v>
      </c>
      <c r="E39" s="34">
        <f t="shared" si="6"/>
        <v>0.48344298245614037</v>
      </c>
      <c r="F39" s="15">
        <f t="shared" si="2"/>
        <v>0.5459429824561404</v>
      </c>
      <c r="G39" s="15">
        <f t="shared" si="3"/>
        <v>0.5436458333333334</v>
      </c>
      <c r="H39" s="28">
        <f t="shared" si="4"/>
        <v>0.5415674603174603</v>
      </c>
    </row>
    <row r="40" spans="2:8" ht="12.75">
      <c r="B40" s="11" t="s">
        <v>40</v>
      </c>
      <c r="C40" s="14">
        <v>45.5</v>
      </c>
      <c r="D40" s="30">
        <f t="shared" si="10"/>
        <v>133.6</v>
      </c>
      <c r="E40" s="34">
        <f t="shared" si="6"/>
        <v>0.48739035087719296</v>
      </c>
      <c r="F40" s="15">
        <f t="shared" si="2"/>
        <v>0.549890350877193</v>
      </c>
      <c r="G40" s="15">
        <f t="shared" si="3"/>
        <v>0.5473958333333333</v>
      </c>
      <c r="H40" s="28">
        <f t="shared" si="4"/>
        <v>0.5451388888888888</v>
      </c>
    </row>
    <row r="41" spans="2:8" ht="12.75">
      <c r="B41" s="54" t="s">
        <v>9</v>
      </c>
      <c r="C41" s="10">
        <v>45.6</v>
      </c>
      <c r="D41" s="32">
        <f t="shared" si="10"/>
        <v>133.5</v>
      </c>
      <c r="E41" s="34">
        <f t="shared" si="6"/>
        <v>0.4875</v>
      </c>
      <c r="F41" s="15">
        <f aca="true" t="shared" si="11" ref="F41:F86">IF(C41="","",$B$2+($H$4-D41)*$D$2/$F$2)</f>
        <v>0.55</v>
      </c>
      <c r="G41" s="15">
        <f aca="true" t="shared" si="12" ref="G41:G86">IF(C41="","",$B$2+($H$4-D41)*$D$2/$G$2)</f>
        <v>0.5475</v>
      </c>
      <c r="H41" s="28">
        <f aca="true" t="shared" si="13" ref="H41:H86">IF(C41="","",$B$2+($H$4-D41)*$D$2/$H$2)</f>
        <v>0.5452380952380952</v>
      </c>
    </row>
    <row r="42" spans="2:8" ht="12.75">
      <c r="B42" s="13" t="s">
        <v>41</v>
      </c>
      <c r="C42" s="14">
        <v>49.8</v>
      </c>
      <c r="D42" s="30">
        <f t="shared" si="10"/>
        <v>129.3</v>
      </c>
      <c r="E42" s="34">
        <f t="shared" si="6"/>
        <v>0.4921052631578947</v>
      </c>
      <c r="F42" s="15">
        <f t="shared" si="11"/>
        <v>0.5546052631578947</v>
      </c>
      <c r="G42" s="15">
        <f t="shared" si="12"/>
        <v>0.551875</v>
      </c>
      <c r="H42" s="28">
        <f t="shared" si="13"/>
        <v>0.5494047619047618</v>
      </c>
    </row>
    <row r="43" spans="2:8" ht="12.75">
      <c r="B43" s="13" t="s">
        <v>70</v>
      </c>
      <c r="C43" s="10">
        <v>52.9</v>
      </c>
      <c r="D43" s="32">
        <f t="shared" si="10"/>
        <v>126.19999999999999</v>
      </c>
      <c r="E43" s="34">
        <f t="shared" si="6"/>
        <v>0.4955043859649123</v>
      </c>
      <c r="F43" s="15">
        <f t="shared" si="11"/>
        <v>0.5580043859649123</v>
      </c>
      <c r="G43" s="15">
        <f t="shared" si="12"/>
        <v>0.5551041666666666</v>
      </c>
      <c r="H43" s="28">
        <f t="shared" si="13"/>
        <v>0.5524801587301588</v>
      </c>
    </row>
    <row r="44" spans="2:8" ht="12.75">
      <c r="B44" s="13" t="s">
        <v>56</v>
      </c>
      <c r="C44" s="10">
        <v>53.5</v>
      </c>
      <c r="D44" s="32">
        <f t="shared" si="10"/>
        <v>125.6</v>
      </c>
      <c r="E44" s="34">
        <f t="shared" si="6"/>
        <v>0.4961622807017544</v>
      </c>
      <c r="F44" s="15">
        <f t="shared" si="11"/>
        <v>0.5586622807017544</v>
      </c>
      <c r="G44" s="15">
        <f t="shared" si="12"/>
        <v>0.5557291666666666</v>
      </c>
      <c r="H44" s="28">
        <f t="shared" si="13"/>
        <v>0.5530753968253969</v>
      </c>
    </row>
    <row r="45" spans="2:8" ht="12.75">
      <c r="B45" s="11" t="s">
        <v>42</v>
      </c>
      <c r="C45" s="14">
        <v>60.6</v>
      </c>
      <c r="D45" s="30">
        <f t="shared" si="10"/>
        <v>118.5</v>
      </c>
      <c r="E45" s="34">
        <f t="shared" si="6"/>
        <v>0.5039473684210526</v>
      </c>
      <c r="F45" s="15">
        <f t="shared" si="11"/>
        <v>0.5664473684210526</v>
      </c>
      <c r="G45" s="15">
        <f t="shared" si="12"/>
        <v>0.563125</v>
      </c>
      <c r="H45" s="28">
        <f t="shared" si="13"/>
        <v>0.5601190476190476</v>
      </c>
    </row>
    <row r="46" spans="2:8" ht="12.75">
      <c r="B46" s="68" t="s">
        <v>43</v>
      </c>
      <c r="C46" s="58">
        <v>62.3</v>
      </c>
      <c r="D46" s="30">
        <f t="shared" si="10"/>
        <v>116.8</v>
      </c>
      <c r="E46" s="34">
        <f t="shared" si="6"/>
        <v>0.505811403508772</v>
      </c>
      <c r="F46" s="15">
        <f t="shared" si="11"/>
        <v>0.568311403508772</v>
      </c>
      <c r="G46" s="15">
        <f t="shared" si="12"/>
        <v>0.5648958333333334</v>
      </c>
      <c r="H46" s="28">
        <f t="shared" si="13"/>
        <v>0.5618055555555556</v>
      </c>
    </row>
    <row r="47" spans="2:8" ht="12.75">
      <c r="B47" s="11" t="s">
        <v>44</v>
      </c>
      <c r="C47" s="14">
        <v>64.6</v>
      </c>
      <c r="D47" s="30">
        <f t="shared" si="10"/>
        <v>114.5</v>
      </c>
      <c r="E47" s="34">
        <f t="shared" si="6"/>
        <v>0.5083333333333333</v>
      </c>
      <c r="F47" s="15">
        <f t="shared" si="11"/>
        <v>0.5708333333333333</v>
      </c>
      <c r="G47" s="15">
        <f t="shared" si="12"/>
        <v>0.5672916666666666</v>
      </c>
      <c r="H47" s="28">
        <f t="shared" si="13"/>
        <v>0.5640873015873016</v>
      </c>
    </row>
    <row r="48" spans="2:8" ht="12.75">
      <c r="B48" s="12" t="s">
        <v>57</v>
      </c>
      <c r="C48" s="10">
        <v>64.9</v>
      </c>
      <c r="D48" s="32">
        <f t="shared" si="10"/>
        <v>114.19999999999999</v>
      </c>
      <c r="E48" s="34">
        <f t="shared" si="6"/>
        <v>0.5086622807017543</v>
      </c>
      <c r="F48" s="15">
        <f t="shared" si="11"/>
        <v>0.5711622807017543</v>
      </c>
      <c r="G48" s="15">
        <f t="shared" si="12"/>
        <v>0.5676041666666667</v>
      </c>
      <c r="H48" s="28">
        <f t="shared" si="13"/>
        <v>0.5643849206349206</v>
      </c>
    </row>
    <row r="49" spans="2:8" ht="12.75">
      <c r="B49" s="11" t="s">
        <v>45</v>
      </c>
      <c r="C49" s="14">
        <v>65.9</v>
      </c>
      <c r="D49" s="30">
        <f t="shared" si="10"/>
        <v>113.19999999999999</v>
      </c>
      <c r="E49" s="34">
        <f t="shared" si="6"/>
        <v>0.5097587719298246</v>
      </c>
      <c r="F49" s="15">
        <f t="shared" si="11"/>
        <v>0.5722587719298246</v>
      </c>
      <c r="G49" s="15">
        <f t="shared" si="12"/>
        <v>0.5686458333333333</v>
      </c>
      <c r="H49" s="28">
        <f t="shared" si="13"/>
        <v>0.5653769841269841</v>
      </c>
    </row>
    <row r="50" spans="2:8" ht="12.75">
      <c r="B50" s="11" t="s">
        <v>42</v>
      </c>
      <c r="C50" s="10">
        <v>67.7</v>
      </c>
      <c r="D50" s="32">
        <f t="shared" si="10"/>
        <v>111.39999999999999</v>
      </c>
      <c r="E50" s="34">
        <f t="shared" si="6"/>
        <v>0.5117324561403509</v>
      </c>
      <c r="F50" s="15">
        <f t="shared" si="11"/>
        <v>0.5742324561403509</v>
      </c>
      <c r="G50" s="15">
        <f t="shared" si="12"/>
        <v>0.5705208333333334</v>
      </c>
      <c r="H50" s="28">
        <f t="shared" si="13"/>
        <v>0.5671626984126984</v>
      </c>
    </row>
    <row r="51" spans="2:8" ht="12.75">
      <c r="B51" s="11" t="s">
        <v>46</v>
      </c>
      <c r="C51" s="10">
        <v>73.2</v>
      </c>
      <c r="D51" s="32">
        <f t="shared" si="10"/>
        <v>105.89999999999999</v>
      </c>
      <c r="E51" s="34">
        <f t="shared" si="6"/>
        <v>0.5177631578947368</v>
      </c>
      <c r="F51" s="15">
        <f t="shared" si="11"/>
        <v>0.5802631578947368</v>
      </c>
      <c r="G51" s="15">
        <f t="shared" si="12"/>
        <v>0.57625</v>
      </c>
      <c r="H51" s="28">
        <f t="shared" si="13"/>
        <v>0.5726190476190476</v>
      </c>
    </row>
    <row r="52" spans="2:8" ht="12.75">
      <c r="B52" s="54" t="s">
        <v>9</v>
      </c>
      <c r="C52" s="10">
        <v>73.2</v>
      </c>
      <c r="D52" s="32">
        <f t="shared" si="10"/>
        <v>105.89999999999999</v>
      </c>
      <c r="E52" s="34">
        <f t="shared" si="6"/>
        <v>0.5177631578947368</v>
      </c>
      <c r="F52" s="15">
        <f t="shared" si="11"/>
        <v>0.5802631578947368</v>
      </c>
      <c r="G52" s="15">
        <f t="shared" si="12"/>
        <v>0.57625</v>
      </c>
      <c r="H52" s="28">
        <f t="shared" si="13"/>
        <v>0.5726190476190476</v>
      </c>
    </row>
    <row r="53" spans="2:8" ht="12.75">
      <c r="B53" s="54" t="s">
        <v>60</v>
      </c>
      <c r="C53" s="51">
        <v>73.4</v>
      </c>
      <c r="D53" s="32">
        <f t="shared" si="10"/>
        <v>105.69999999999999</v>
      </c>
      <c r="E53" s="34">
        <f t="shared" si="6"/>
        <v>0.5179824561403509</v>
      </c>
      <c r="F53" s="15">
        <f t="shared" si="11"/>
        <v>0.5804824561403509</v>
      </c>
      <c r="G53" s="15">
        <f t="shared" si="12"/>
        <v>0.5764583333333333</v>
      </c>
      <c r="H53" s="28">
        <f t="shared" si="13"/>
        <v>0.5728174603174603</v>
      </c>
    </row>
    <row r="54" spans="2:8" ht="12.75">
      <c r="B54" s="11" t="s">
        <v>42</v>
      </c>
      <c r="C54" s="10">
        <v>75.7</v>
      </c>
      <c r="D54" s="32">
        <f t="shared" si="10"/>
        <v>103.39999999999999</v>
      </c>
      <c r="E54" s="34">
        <f t="shared" si="6"/>
        <v>0.5205043859649123</v>
      </c>
      <c r="F54" s="15">
        <f t="shared" si="11"/>
        <v>0.5830043859649123</v>
      </c>
      <c r="G54" s="15">
        <f t="shared" si="12"/>
        <v>0.5788541666666667</v>
      </c>
      <c r="H54" s="28">
        <f t="shared" si="13"/>
        <v>0.5750992063492063</v>
      </c>
    </row>
    <row r="55" spans="2:8" ht="12.75">
      <c r="B55" s="13" t="s">
        <v>71</v>
      </c>
      <c r="C55" s="10">
        <v>75.9</v>
      </c>
      <c r="D55" s="32">
        <f t="shared" si="10"/>
        <v>103.19999999999999</v>
      </c>
      <c r="E55" s="34">
        <f t="shared" si="6"/>
        <v>0.5207236842105263</v>
      </c>
      <c r="F55" s="15">
        <f t="shared" si="11"/>
        <v>0.5832236842105263</v>
      </c>
      <c r="G55" s="15">
        <f t="shared" si="12"/>
        <v>0.5790625</v>
      </c>
      <c r="H55" s="28">
        <f t="shared" si="13"/>
        <v>0.575297619047619</v>
      </c>
    </row>
    <row r="56" spans="2:8" ht="25.5">
      <c r="B56" s="68" t="s">
        <v>62</v>
      </c>
      <c r="C56" s="81">
        <v>76.9</v>
      </c>
      <c r="D56" s="82">
        <f t="shared" si="10"/>
        <v>102.19999999999999</v>
      </c>
      <c r="E56" s="83">
        <f t="shared" si="6"/>
        <v>0.5218201754385965</v>
      </c>
      <c r="F56" s="84">
        <f t="shared" si="11"/>
        <v>0.5843201754385965</v>
      </c>
      <c r="G56" s="84">
        <f t="shared" si="12"/>
        <v>0.5801041666666666</v>
      </c>
      <c r="H56" s="85">
        <f t="shared" si="13"/>
        <v>0.5762896825396825</v>
      </c>
    </row>
    <row r="57" spans="2:8" ht="12.75">
      <c r="B57" s="13" t="s">
        <v>72</v>
      </c>
      <c r="C57" s="10">
        <v>82.7</v>
      </c>
      <c r="D57" s="32">
        <f t="shared" si="10"/>
        <v>96.39999999999999</v>
      </c>
      <c r="E57" s="34">
        <f t="shared" si="6"/>
        <v>0.5281798245614036</v>
      </c>
      <c r="F57" s="15">
        <f t="shared" si="11"/>
        <v>0.5906798245614036</v>
      </c>
      <c r="G57" s="15">
        <f t="shared" si="12"/>
        <v>0.5861458333333334</v>
      </c>
      <c r="H57" s="28">
        <f t="shared" si="13"/>
        <v>0.5820436507936508</v>
      </c>
    </row>
    <row r="58" spans="2:8" ht="12.75">
      <c r="B58" s="54" t="s">
        <v>61</v>
      </c>
      <c r="C58" s="10">
        <v>87.8</v>
      </c>
      <c r="D58" s="32">
        <f t="shared" si="10"/>
        <v>91.3</v>
      </c>
      <c r="E58" s="34">
        <f t="shared" si="6"/>
        <v>0.5337719298245613</v>
      </c>
      <c r="F58" s="15">
        <f t="shared" si="11"/>
        <v>0.5962719298245613</v>
      </c>
      <c r="G58" s="15">
        <f t="shared" si="12"/>
        <v>0.5914583333333333</v>
      </c>
      <c r="H58" s="28">
        <f t="shared" si="13"/>
        <v>0.5871031746031746</v>
      </c>
    </row>
    <row r="59" spans="2:8" ht="12.75">
      <c r="B59" s="54" t="s">
        <v>60</v>
      </c>
      <c r="C59" s="51">
        <v>88</v>
      </c>
      <c r="D59" s="32">
        <f t="shared" si="10"/>
        <v>91.1</v>
      </c>
      <c r="E59" s="34">
        <f t="shared" si="6"/>
        <v>0.5339912280701754</v>
      </c>
      <c r="F59" s="15">
        <f t="shared" si="11"/>
        <v>0.5964912280701754</v>
      </c>
      <c r="G59" s="15">
        <f t="shared" si="12"/>
        <v>0.5916666666666667</v>
      </c>
      <c r="H59" s="28">
        <f t="shared" si="13"/>
        <v>0.5873015873015873</v>
      </c>
    </row>
    <row r="60" spans="2:8" ht="12.75">
      <c r="B60" s="55" t="s">
        <v>12</v>
      </c>
      <c r="C60" s="10">
        <v>88</v>
      </c>
      <c r="D60" s="32">
        <f t="shared" si="10"/>
        <v>91.1</v>
      </c>
      <c r="E60" s="34">
        <f t="shared" si="6"/>
        <v>0.5339912280701754</v>
      </c>
      <c r="F60" s="15">
        <f t="shared" si="11"/>
        <v>0.5964912280701754</v>
      </c>
      <c r="G60" s="15">
        <f t="shared" si="12"/>
        <v>0.5916666666666667</v>
      </c>
      <c r="H60" s="28">
        <f t="shared" si="13"/>
        <v>0.5873015873015873</v>
      </c>
    </row>
    <row r="61" spans="2:8" ht="12.75">
      <c r="B61" s="55" t="s">
        <v>47</v>
      </c>
      <c r="C61" s="14">
        <v>89.1</v>
      </c>
      <c r="D61" s="32">
        <f t="shared" si="10"/>
        <v>90</v>
      </c>
      <c r="E61" s="34">
        <f t="shared" si="6"/>
        <v>0.5351973684210526</v>
      </c>
      <c r="F61" s="15">
        <f t="shared" si="11"/>
        <v>0.5976973684210526</v>
      </c>
      <c r="G61" s="15">
        <f t="shared" si="12"/>
        <v>0.5928125</v>
      </c>
      <c r="H61" s="28">
        <f t="shared" si="13"/>
        <v>0.5883928571428572</v>
      </c>
    </row>
    <row r="62" spans="2:8" ht="12.75">
      <c r="B62" s="54" t="s">
        <v>59</v>
      </c>
      <c r="C62" s="10">
        <v>89.3</v>
      </c>
      <c r="D62" s="32">
        <f t="shared" si="10"/>
        <v>89.8</v>
      </c>
      <c r="E62" s="34">
        <f t="shared" si="6"/>
        <v>0.5354166666666667</v>
      </c>
      <c r="F62" s="15">
        <f t="shared" si="11"/>
        <v>0.5979166666666667</v>
      </c>
      <c r="G62" s="15">
        <f t="shared" si="12"/>
        <v>0.5930208333333333</v>
      </c>
      <c r="H62" s="28">
        <f t="shared" si="13"/>
        <v>0.5885912698412699</v>
      </c>
    </row>
    <row r="63" spans="2:8" ht="12.75">
      <c r="B63" s="54" t="s">
        <v>60</v>
      </c>
      <c r="C63" s="10">
        <v>89.5</v>
      </c>
      <c r="D63" s="32">
        <f t="shared" si="10"/>
        <v>89.6</v>
      </c>
      <c r="E63" s="34">
        <f t="shared" si="6"/>
        <v>0.5356359649122807</v>
      </c>
      <c r="F63" s="15">
        <f t="shared" si="11"/>
        <v>0.5981359649122807</v>
      </c>
      <c r="G63" s="28">
        <f t="shared" si="12"/>
        <v>0.5932291666666667</v>
      </c>
      <c r="H63" s="28">
        <f t="shared" si="13"/>
        <v>0.5887896825396826</v>
      </c>
    </row>
    <row r="64" spans="2:8" ht="25.5">
      <c r="B64" s="68" t="s">
        <v>63</v>
      </c>
      <c r="C64" s="58">
        <v>91.5</v>
      </c>
      <c r="D64" s="30">
        <f t="shared" si="10"/>
        <v>87.6</v>
      </c>
      <c r="E64" s="34">
        <f t="shared" si="6"/>
        <v>0.537828947368421</v>
      </c>
      <c r="F64" s="15">
        <f t="shared" si="11"/>
        <v>0.600328947368421</v>
      </c>
      <c r="G64" s="15">
        <f t="shared" si="12"/>
        <v>0.5953125</v>
      </c>
      <c r="H64" s="28">
        <f t="shared" si="13"/>
        <v>0.5907738095238095</v>
      </c>
    </row>
    <row r="65" spans="2:8" ht="12.75">
      <c r="B65" s="13" t="s">
        <v>58</v>
      </c>
      <c r="C65" s="10">
        <v>105.1</v>
      </c>
      <c r="D65" s="32">
        <f t="shared" si="10"/>
        <v>74</v>
      </c>
      <c r="E65" s="34"/>
      <c r="F65" s="15">
        <f t="shared" si="11"/>
        <v>0.6152412280701754</v>
      </c>
      <c r="G65" s="15">
        <f t="shared" si="12"/>
        <v>0.6094791666666667</v>
      </c>
      <c r="H65" s="28">
        <f t="shared" si="13"/>
        <v>0.604265873015873</v>
      </c>
    </row>
    <row r="66" spans="2:8" ht="25.5">
      <c r="B66" s="68" t="s">
        <v>64</v>
      </c>
      <c r="C66" s="14">
        <v>106</v>
      </c>
      <c r="D66" s="58">
        <f t="shared" si="10"/>
        <v>73.1</v>
      </c>
      <c r="E66" s="34"/>
      <c r="F66" s="15">
        <f t="shared" si="11"/>
        <v>0.6162280701754386</v>
      </c>
      <c r="G66" s="15">
        <f t="shared" si="12"/>
        <v>0.6104166666666666</v>
      </c>
      <c r="H66" s="28">
        <f t="shared" si="13"/>
        <v>0.6051587301587301</v>
      </c>
    </row>
    <row r="67" spans="2:8" ht="12.75">
      <c r="B67" s="13" t="s">
        <v>73</v>
      </c>
      <c r="C67" s="10">
        <v>111.9</v>
      </c>
      <c r="D67" s="50">
        <f t="shared" si="10"/>
        <v>67.19999999999999</v>
      </c>
      <c r="E67" s="34"/>
      <c r="F67" s="15">
        <f t="shared" si="11"/>
        <v>0.6226973684210526</v>
      </c>
      <c r="G67" s="15">
        <f t="shared" si="12"/>
        <v>0.6165625</v>
      </c>
      <c r="H67" s="28">
        <f t="shared" si="13"/>
        <v>0.6110119047619047</v>
      </c>
    </row>
    <row r="68" spans="2:8" ht="12.75">
      <c r="B68" s="13" t="s">
        <v>48</v>
      </c>
      <c r="C68" s="10">
        <v>119.7</v>
      </c>
      <c r="D68" s="50">
        <f t="shared" si="10"/>
        <v>59.39999999999999</v>
      </c>
      <c r="E68" s="34"/>
      <c r="F68" s="15">
        <f t="shared" si="11"/>
        <v>0.63125</v>
      </c>
      <c r="G68" s="15">
        <f t="shared" si="12"/>
        <v>0.6246875</v>
      </c>
      <c r="H68" s="76">
        <f t="shared" si="13"/>
        <v>0.61875</v>
      </c>
    </row>
    <row r="69" spans="2:8" ht="25.5">
      <c r="B69" s="68" t="s">
        <v>65</v>
      </c>
      <c r="C69" s="14">
        <v>120.7</v>
      </c>
      <c r="D69" s="58">
        <f t="shared" si="10"/>
        <v>58.39999999999999</v>
      </c>
      <c r="E69" s="34"/>
      <c r="F69" s="15">
        <f t="shared" si="11"/>
        <v>0.6323464912280702</v>
      </c>
      <c r="G69" s="15">
        <f t="shared" si="12"/>
        <v>0.6257291666666667</v>
      </c>
      <c r="H69" s="28">
        <f t="shared" si="13"/>
        <v>0.6197420634920635</v>
      </c>
    </row>
    <row r="70" spans="2:8" ht="12.75">
      <c r="B70" s="13" t="s">
        <v>74</v>
      </c>
      <c r="C70" s="10">
        <v>126.5</v>
      </c>
      <c r="D70" s="32">
        <f t="shared" si="10"/>
        <v>52.599999999999994</v>
      </c>
      <c r="E70" s="34"/>
      <c r="F70" s="15">
        <f t="shared" si="11"/>
        <v>0.6387061403508771</v>
      </c>
      <c r="G70" s="28">
        <f t="shared" si="12"/>
        <v>0.6317708333333334</v>
      </c>
      <c r="H70" s="28">
        <f t="shared" si="13"/>
        <v>0.6254960317460317</v>
      </c>
    </row>
    <row r="71" spans="2:8" ht="12.75">
      <c r="B71" s="13" t="s">
        <v>49</v>
      </c>
      <c r="C71" s="10">
        <v>134.3</v>
      </c>
      <c r="D71" s="32">
        <f t="shared" si="10"/>
        <v>44.79999999999998</v>
      </c>
      <c r="E71" s="34"/>
      <c r="F71" s="15">
        <f t="shared" si="11"/>
        <v>0.6472587719298246</v>
      </c>
      <c r="G71" s="28">
        <f t="shared" si="12"/>
        <v>0.6398958333333333</v>
      </c>
      <c r="H71" s="28">
        <f t="shared" si="13"/>
        <v>0.633234126984127</v>
      </c>
    </row>
    <row r="72" spans="2:8" ht="25.5">
      <c r="B72" s="68" t="s">
        <v>66</v>
      </c>
      <c r="C72" s="58">
        <v>135.3</v>
      </c>
      <c r="D72" s="30">
        <f t="shared" si="10"/>
        <v>43.79999999999998</v>
      </c>
      <c r="E72" s="34"/>
      <c r="F72" s="15">
        <f t="shared" si="11"/>
        <v>0.6483552631578947</v>
      </c>
      <c r="G72" s="15">
        <f t="shared" si="12"/>
        <v>0.6409374999999999</v>
      </c>
      <c r="H72" s="28">
        <f t="shared" si="13"/>
        <v>0.6342261904761904</v>
      </c>
    </row>
    <row r="73" spans="2:8" ht="12.75">
      <c r="B73" s="13" t="s">
        <v>75</v>
      </c>
      <c r="C73" s="10">
        <v>141.1</v>
      </c>
      <c r="D73" s="32">
        <f t="shared" si="10"/>
        <v>38</v>
      </c>
      <c r="E73" s="34"/>
      <c r="F73" s="15">
        <f t="shared" si="11"/>
        <v>0.6547149122807018</v>
      </c>
      <c r="G73" s="15">
        <f t="shared" si="12"/>
        <v>0.6469791666666667</v>
      </c>
      <c r="H73" s="28">
        <f t="shared" si="13"/>
        <v>0.6399801587301588</v>
      </c>
    </row>
    <row r="74" spans="2:8" ht="12.75">
      <c r="B74" s="13" t="s">
        <v>50</v>
      </c>
      <c r="C74" s="10">
        <v>148.9</v>
      </c>
      <c r="D74" s="32">
        <f t="shared" si="10"/>
        <v>30.19999999999999</v>
      </c>
      <c r="E74" s="34"/>
      <c r="F74" s="15">
        <f t="shared" si="11"/>
        <v>0.6632675438596491</v>
      </c>
      <c r="G74" s="15">
        <f t="shared" si="12"/>
        <v>0.6551041666666666</v>
      </c>
      <c r="H74" s="28">
        <f t="shared" si="13"/>
        <v>0.647718253968254</v>
      </c>
    </row>
    <row r="75" spans="2:8" ht="25.5">
      <c r="B75" s="68" t="s">
        <v>67</v>
      </c>
      <c r="C75" s="58">
        <v>149.9</v>
      </c>
      <c r="D75" s="30">
        <f t="shared" si="10"/>
        <v>29.19999999999999</v>
      </c>
      <c r="E75" s="34"/>
      <c r="F75" s="15">
        <f t="shared" si="11"/>
        <v>0.6643640350877194</v>
      </c>
      <c r="G75" s="15">
        <f t="shared" si="12"/>
        <v>0.6561458333333333</v>
      </c>
      <c r="H75" s="28">
        <f t="shared" si="13"/>
        <v>0.6487103174603175</v>
      </c>
    </row>
    <row r="76" spans="2:8" ht="12.75">
      <c r="B76" s="11" t="s">
        <v>44</v>
      </c>
      <c r="C76" s="14">
        <v>152.2</v>
      </c>
      <c r="D76" s="30">
        <f>IF(C76="","",$H$5-C76)</f>
        <v>26.900000000000006</v>
      </c>
      <c r="E76" s="34"/>
      <c r="F76" s="15">
        <f>IF(C76="","",$B$2+($H$4-D76)*$D$2/$F$2)</f>
        <v>0.6668859649122807</v>
      </c>
      <c r="G76" s="15">
        <f>IF(C76="","",$B$2+($H$4-D76)*$D$2/$G$2)</f>
        <v>0.6585416666666666</v>
      </c>
      <c r="H76" s="28">
        <f>IF(C76="","",$B$2+($H$4-D76)*$D$2/$H$2)</f>
        <v>0.6509920634920635</v>
      </c>
    </row>
    <row r="77" spans="2:8" ht="21">
      <c r="B77" s="86" t="s">
        <v>15</v>
      </c>
      <c r="C77" s="87"/>
      <c r="D77" s="87"/>
      <c r="E77" s="87"/>
      <c r="F77" s="87"/>
      <c r="G77" s="88"/>
      <c r="H77" s="89" t="s">
        <v>8</v>
      </c>
    </row>
    <row r="78" spans="2:8" ht="12.75">
      <c r="B78" s="91" t="s">
        <v>16</v>
      </c>
      <c r="C78" s="92"/>
      <c r="D78" s="92"/>
      <c r="E78" s="92"/>
      <c r="F78" s="92"/>
      <c r="G78" s="93"/>
      <c r="H78" s="90"/>
    </row>
    <row r="79" spans="2:8" ht="12.75">
      <c r="B79" s="91"/>
      <c r="C79" s="92"/>
      <c r="D79" s="92"/>
      <c r="E79" s="92"/>
      <c r="F79" s="92"/>
      <c r="G79" s="93"/>
      <c r="H79" s="97" t="s">
        <v>77</v>
      </c>
    </row>
    <row r="80" spans="2:8" ht="12.75">
      <c r="B80" s="94"/>
      <c r="C80" s="95"/>
      <c r="D80" s="95"/>
      <c r="E80" s="95"/>
      <c r="F80" s="95"/>
      <c r="G80" s="96"/>
      <c r="H80" s="98"/>
    </row>
    <row r="81" spans="2:8" ht="15.75">
      <c r="B81" s="99" t="s">
        <v>11</v>
      </c>
      <c r="C81" s="101" t="s">
        <v>5</v>
      </c>
      <c r="D81" s="102"/>
      <c r="E81" s="103" t="s">
        <v>4</v>
      </c>
      <c r="F81" s="104"/>
      <c r="G81" s="104"/>
      <c r="H81" s="105"/>
    </row>
    <row r="82" spans="2:8" ht="12.75">
      <c r="B82" s="100"/>
      <c r="C82" s="74" t="s">
        <v>6</v>
      </c>
      <c r="D82" s="74" t="s">
        <v>7</v>
      </c>
      <c r="E82" s="42" t="s">
        <v>0</v>
      </c>
      <c r="F82" s="42" t="s">
        <v>18</v>
      </c>
      <c r="G82" s="75" t="s">
        <v>2</v>
      </c>
      <c r="H82" s="42" t="s">
        <v>3</v>
      </c>
    </row>
    <row r="83" spans="2:8" ht="12.75">
      <c r="B83" s="80" t="s">
        <v>51</v>
      </c>
      <c r="C83" s="10">
        <v>152.5</v>
      </c>
      <c r="D83" s="32">
        <f t="shared" si="10"/>
        <v>26.599999999999994</v>
      </c>
      <c r="E83" s="34"/>
      <c r="F83" s="15">
        <f t="shared" si="11"/>
        <v>0.6672149122807017</v>
      </c>
      <c r="G83" s="15">
        <f t="shared" si="12"/>
        <v>0.6588541666666666</v>
      </c>
      <c r="H83" s="28">
        <f t="shared" si="13"/>
        <v>0.6512896825396826</v>
      </c>
    </row>
    <row r="84" spans="2:8" ht="12.75">
      <c r="B84" s="13" t="s">
        <v>52</v>
      </c>
      <c r="C84" s="10">
        <v>163.5</v>
      </c>
      <c r="D84" s="32">
        <f t="shared" si="10"/>
        <v>15.599999999999994</v>
      </c>
      <c r="E84" s="34"/>
      <c r="F84" s="15">
        <f t="shared" si="11"/>
        <v>0.6792763157894737</v>
      </c>
      <c r="G84" s="15">
        <f t="shared" si="12"/>
        <v>0.6703125</v>
      </c>
      <c r="H84" s="28">
        <f t="shared" si="13"/>
        <v>0.6622023809523809</v>
      </c>
    </row>
    <row r="85" spans="2:8" ht="25.5">
      <c r="B85" s="68" t="s">
        <v>68</v>
      </c>
      <c r="C85" s="58">
        <v>164.5</v>
      </c>
      <c r="D85" s="30">
        <f t="shared" si="10"/>
        <v>14.599999999999994</v>
      </c>
      <c r="E85" s="34"/>
      <c r="F85" s="15">
        <f t="shared" si="11"/>
        <v>0.6803728070175439</v>
      </c>
      <c r="G85" s="15">
        <f t="shared" si="12"/>
        <v>0.6713541666666667</v>
      </c>
      <c r="H85" s="28">
        <f t="shared" si="13"/>
        <v>0.6631944444444444</v>
      </c>
    </row>
    <row r="86" spans="2:8" ht="25.5">
      <c r="B86" s="68" t="s">
        <v>69</v>
      </c>
      <c r="C86" s="58">
        <v>179.1</v>
      </c>
      <c r="D86" s="30">
        <f t="shared" si="10"/>
        <v>0</v>
      </c>
      <c r="E86" s="34"/>
      <c r="F86" s="15">
        <f t="shared" si="11"/>
        <v>0.6963815789473684</v>
      </c>
      <c r="G86" s="15">
        <f t="shared" si="12"/>
        <v>0.6865625</v>
      </c>
      <c r="H86" s="28">
        <f t="shared" si="13"/>
        <v>0.6776785714285714</v>
      </c>
    </row>
    <row r="87" spans="2:8" ht="15.75">
      <c r="B87" s="79" t="s">
        <v>53</v>
      </c>
      <c r="C87" s="50"/>
      <c r="D87" s="32"/>
      <c r="E87" s="34"/>
      <c r="F87" s="15"/>
      <c r="G87" s="15"/>
      <c r="H87" s="28"/>
    </row>
    <row r="88" spans="2:8" ht="18.75">
      <c r="B88" s="77" t="s">
        <v>54</v>
      </c>
      <c r="C88" s="78">
        <v>179.1</v>
      </c>
      <c r="D88" s="33"/>
      <c r="E88" s="71"/>
      <c r="F88" s="72"/>
      <c r="G88" s="72"/>
      <c r="H88" s="73"/>
    </row>
    <row r="89" spans="2:8" ht="18.75">
      <c r="B89" s="68"/>
      <c r="C89" s="46"/>
      <c r="D89" s="31"/>
      <c r="E89" s="47"/>
      <c r="F89" s="48"/>
      <c r="G89" s="48"/>
      <c r="H89" s="49"/>
    </row>
    <row r="90" spans="2:8" ht="18.75">
      <c r="B90" s="69"/>
      <c r="C90" s="70"/>
      <c r="D90" s="33"/>
      <c r="E90" s="35"/>
      <c r="F90" s="29">
        <f>IF(C90="","",$B$2+($H$4-#REF!)*#REF!/$F$2)</f>
      </c>
      <c r="G90" s="29">
        <f>IF(C90="","",$B$2+($H$4-#REF!)*#REF!/$G$2)</f>
      </c>
      <c r="H90" s="36">
        <f>IF(C90="","",$B$2+($H$4-#REF!)*#REF!/$H$2)</f>
      </c>
    </row>
    <row r="91" spans="2:8" ht="12.75">
      <c r="B91" s="18"/>
      <c r="C91" s="9"/>
      <c r="D91" s="9"/>
      <c r="E91" s="9"/>
      <c r="F91" s="9"/>
      <c r="G91" s="9"/>
      <c r="H91" s="9"/>
    </row>
    <row r="92" spans="2:8" ht="12.75">
      <c r="B92" s="17"/>
      <c r="C92" s="3"/>
      <c r="D92" s="3"/>
      <c r="E92" s="3"/>
      <c r="F92" s="3"/>
      <c r="G92" s="3"/>
      <c r="H92" s="3"/>
    </row>
    <row r="93" ht="12.75">
      <c r="B93" s="3"/>
    </row>
    <row r="94" ht="12.75">
      <c r="B94" s="3"/>
    </row>
  </sheetData>
  <sheetProtection/>
  <mergeCells count="14">
    <mergeCell ref="B9:G9"/>
    <mergeCell ref="H9:H10"/>
    <mergeCell ref="C13:D13"/>
    <mergeCell ref="B13:B14"/>
    <mergeCell ref="E13:H13"/>
    <mergeCell ref="H11:H12"/>
    <mergeCell ref="B10:G12"/>
    <mergeCell ref="B77:G77"/>
    <mergeCell ref="H77:H78"/>
    <mergeCell ref="B78:G80"/>
    <mergeCell ref="H79:H80"/>
    <mergeCell ref="B81:B82"/>
    <mergeCell ref="C81:D81"/>
    <mergeCell ref="E81:H81"/>
  </mergeCells>
  <printOptions gridLines="1" horizontalCentered="1"/>
  <pageMargins left="0" right="0" top="0.3937007874015748" bottom="0" header="0.3937007874015748" footer="0"/>
  <pageSetup horizontalDpi="600" verticalDpi="600" orientation="portrait" paperSize="9" scale="85" r:id="rId2"/>
  <headerFooter alignWithMargins="0">
    <oddHeader>&amp;CPage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Eric Cellier</cp:lastModifiedBy>
  <cp:lastPrinted>2024-03-20T16:25:53Z</cp:lastPrinted>
  <dcterms:created xsi:type="dcterms:W3CDTF">2003-07-24T15:13:13Z</dcterms:created>
  <dcterms:modified xsi:type="dcterms:W3CDTF">2024-03-20T16:26:51Z</dcterms:modified>
  <cp:category/>
  <cp:version/>
  <cp:contentType/>
  <cp:contentStatus/>
</cp:coreProperties>
</file>