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1ère ETAPE" sheetId="1" r:id="rId1"/>
  </sheets>
  <definedNames>
    <definedName name="_xlnm.Print_Titles" localSheetId="0">'1ère ETAPE'!$9:$14</definedName>
    <definedName name="_xlnm.Print_Area" localSheetId="0">'1ère ETAPE'!$B$9:$H$67</definedName>
  </definedNames>
  <calcPr fullCalcOnLoad="1"/>
</workbook>
</file>

<file path=xl/sharedStrings.xml><?xml version="1.0" encoding="utf-8"?>
<sst xmlns="http://schemas.openxmlformats.org/spreadsheetml/2006/main" count="70" uniqueCount="65">
  <si>
    <t>Caravane</t>
  </si>
  <si>
    <t>Km0</t>
  </si>
  <si>
    <t>40Km/H</t>
  </si>
  <si>
    <t>42Km/H</t>
  </si>
  <si>
    <t>44Km/H</t>
  </si>
  <si>
    <t>Horaires</t>
  </si>
  <si>
    <t>Distances</t>
  </si>
  <si>
    <t xml:space="preserve"> Parc.</t>
  </si>
  <si>
    <t xml:space="preserve"> à Parc</t>
  </si>
  <si>
    <t>Page</t>
  </si>
  <si>
    <t>N° 1</t>
  </si>
  <si>
    <r>
      <t xml:space="preserve">ARRIVEE </t>
    </r>
    <r>
      <rPr>
        <sz val="11"/>
        <rFont val="Calibri"/>
        <family val="2"/>
      </rPr>
      <t xml:space="preserve"> </t>
    </r>
  </si>
  <si>
    <t>Zone de Délestage de Déchets 200m</t>
  </si>
  <si>
    <t>KM 30</t>
  </si>
  <si>
    <t>Localités</t>
  </si>
  <si>
    <t>Début de zone de ravitaillement</t>
  </si>
  <si>
    <t>Fin de zone de ravitaillement</t>
  </si>
  <si>
    <t xml:space="preserve">SPRINT &lt;&lt; B &gt;&gt; </t>
  </si>
  <si>
    <t>Course</t>
  </si>
  <si>
    <t>horaire sur fichier exell</t>
  </si>
  <si>
    <t>Dimanche 19 mai 2024</t>
  </si>
  <si>
    <t>LOON PLAGE / DUNKERQUE</t>
  </si>
  <si>
    <t>Loon Plage Départ Promenade rue Simeon Courcot</t>
  </si>
  <si>
    <t>Départ réel Km 0 par D2 "Antenne à droite "route de Dunkerque</t>
  </si>
  <si>
    <t>SPYCKER</t>
  </si>
  <si>
    <t>LE GRAND MILLEBRUGGHE</t>
  </si>
  <si>
    <t>STEENE</t>
  </si>
  <si>
    <t>CROCHTE</t>
  </si>
  <si>
    <t>SOCX</t>
  </si>
  <si>
    <t>QUAEDYPRE</t>
  </si>
  <si>
    <t>WEST CAPPEL</t>
  </si>
  <si>
    <t>SPRINT &lt;&lt; B &gt;&gt; Cafe à droite</t>
  </si>
  <si>
    <t>GROENSPRIET</t>
  </si>
  <si>
    <t>BAMBECQUE</t>
  </si>
  <si>
    <t>HERZEELE</t>
  </si>
  <si>
    <t>WINNEZEELE</t>
  </si>
  <si>
    <t>LE RYVELD</t>
  </si>
  <si>
    <t>OUDEZEELE</t>
  </si>
  <si>
    <t>WORMHOUT</t>
  </si>
  <si>
    <t>ESQUELBECQ</t>
  </si>
  <si>
    <t>PNA N °156</t>
  </si>
  <si>
    <t>ZEGERSCAPPEL</t>
  </si>
  <si>
    <t>PITGAM</t>
  </si>
  <si>
    <t>BROUCKERQUE</t>
  </si>
  <si>
    <t>CRAYWICK</t>
  </si>
  <si>
    <t>LOON PLAGE</t>
  </si>
  <si>
    <t>PNA N °40</t>
  </si>
  <si>
    <t>GRANDE SYNTHE</t>
  </si>
  <si>
    <t>FORT MARDYCK</t>
  </si>
  <si>
    <t>DUNKERQUE</t>
  </si>
  <si>
    <t>6 ieme étape / Dimanche 19 Mai 2024</t>
  </si>
  <si>
    <t>11h00</t>
  </si>
  <si>
    <t>PRIX DES MONTS  "Mont des Recollets"</t>
  </si>
  <si>
    <t>ENTREE DU CIRCUIT</t>
  </si>
  <si>
    <t>Tour du Circuit 10km800</t>
  </si>
  <si>
    <t xml:space="preserve">Zone de Délestage de Déchets 200m (A chaque tour) </t>
  </si>
  <si>
    <t>Zone de delestage de déchets</t>
  </si>
  <si>
    <t>5ème Passage Ligne Arrivée    Boulevard Ste Barbe                            Fin du  4eme Tour</t>
  </si>
  <si>
    <t>6ème Passage Ligne Arrivée  Boulevard Ste Barbe                                 Fin du  5eme Tour</t>
  </si>
  <si>
    <t>7ème Passage Ligne Arrivée  Boulevard Ste Barbe                                  Fin du  6eme Tour</t>
  </si>
  <si>
    <r>
      <rPr>
        <b/>
        <sz val="10"/>
        <rFont val="Calibri"/>
        <family val="2"/>
      </rPr>
      <t>2ème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  Boulevard Ste Barbe                                     Fin du  1ere Tour</t>
    </r>
  </si>
  <si>
    <r>
      <rPr>
        <b/>
        <sz val="10"/>
        <rFont val="Calibri"/>
        <family val="2"/>
      </rPr>
      <t>4ème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  </t>
    </r>
    <r>
      <rPr>
        <b/>
        <sz val="10"/>
        <rFont val="Calibri"/>
        <family val="2"/>
      </rPr>
      <t>Boulevard Ste Barbe</t>
    </r>
    <r>
      <rPr>
        <sz val="10"/>
        <rFont val="Calibri"/>
        <family val="2"/>
      </rPr>
      <t xml:space="preserve">                                                                    </t>
    </r>
    <r>
      <rPr>
        <b/>
        <sz val="10"/>
        <rFont val="Calibri"/>
        <family val="2"/>
      </rPr>
      <t>Fin du  3eme Tour</t>
    </r>
  </si>
  <si>
    <r>
      <rPr>
        <b/>
        <sz val="10"/>
        <rFont val="Calibri"/>
        <family val="2"/>
      </rPr>
      <t>1er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Ligne Arrivée   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Boulevard Ste Barbe</t>
    </r>
  </si>
  <si>
    <r>
      <rPr>
        <b/>
        <sz val="10"/>
        <rFont val="Calibri"/>
        <family val="2"/>
      </rPr>
      <t>3ème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  Boulevard Ste Barbe                                     Fin du  2eme Tour</t>
    </r>
  </si>
  <si>
    <t xml:space="preserve">SPRINT "Prime" Dunes de Flandre   Place du Centenaire Digues de Mer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</si>
</sst>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;@"/>
    <numFmt numFmtId="175" formatCode="0.0"/>
    <numFmt numFmtId="176" formatCode="[$-F400]h:mm:ss\ AM/PM"/>
    <numFmt numFmtId="177" formatCode="&quot;Vrai&quot;;&quot;Vrai&quot;;&quot;Faux&quot;"/>
    <numFmt numFmtId="178" formatCode="&quot;Actif&quot;;&quot;Actif&quot;;&quot;Inactif&quot;"/>
    <numFmt numFmtId="179" formatCode="[$-40C]dddd\ d\ mmmm\ yyyy"/>
    <numFmt numFmtId="180" formatCode="[$-F800]dddd\,\ mmmm\ dd\,\ yyyy"/>
    <numFmt numFmtId="181" formatCode="0.000"/>
    <numFmt numFmtId="182" formatCode="0.0000"/>
  </numFmts>
  <fonts count="6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10"/>
      <color indexed="10"/>
      <name val="Calibri"/>
      <family val="2"/>
    </font>
    <font>
      <b/>
      <sz val="14"/>
      <color indexed="14"/>
      <name val="Calibri"/>
      <family val="2"/>
    </font>
    <font>
      <b/>
      <sz val="12"/>
      <name val="Calibri"/>
      <family val="2"/>
    </font>
    <font>
      <b/>
      <sz val="10"/>
      <color indexed="40"/>
      <name val="Calibri"/>
      <family val="2"/>
    </font>
    <font>
      <b/>
      <i/>
      <sz val="16"/>
      <color indexed="14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rgb="FF72AF2F"/>
      <name val="Calibri"/>
      <family val="2"/>
    </font>
    <font>
      <b/>
      <sz val="10"/>
      <color rgb="FFFF0000"/>
      <name val="Calibri"/>
      <family val="2"/>
    </font>
    <font>
      <b/>
      <sz val="14"/>
      <color rgb="FFFF3399"/>
      <name val="Calibri"/>
      <family val="2"/>
    </font>
    <font>
      <b/>
      <sz val="14"/>
      <color rgb="FFFF33CC"/>
      <name val="Calibri"/>
      <family val="2"/>
    </font>
    <font>
      <b/>
      <sz val="10"/>
      <color rgb="FF00B0F0"/>
      <name val="Calibri"/>
      <family val="2"/>
    </font>
    <font>
      <b/>
      <i/>
      <sz val="16"/>
      <color rgb="FFFF3399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7">
    <xf numFmtId="0" fontId="0" fillId="0" borderId="0" xfId="0" applyAlignment="1">
      <alignment/>
    </xf>
    <xf numFmtId="17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1" fontId="6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75" fontId="6" fillId="33" borderId="0" xfId="0" applyNumberFormat="1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175" fontId="55" fillId="33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175" fontId="55" fillId="33" borderId="0" xfId="0" applyNumberFormat="1" applyFont="1" applyFill="1" applyBorder="1" applyAlignment="1">
      <alignment horizontal="center"/>
    </xf>
    <xf numFmtId="174" fontId="55" fillId="33" borderId="13" xfId="0" applyNumberFormat="1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 vertical="center"/>
    </xf>
    <xf numFmtId="180" fontId="31" fillId="0" borderId="12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75" fontId="6" fillId="33" borderId="14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5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5" fontId="6" fillId="0" borderId="16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74" fontId="55" fillId="33" borderId="17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175" fontId="55" fillId="33" borderId="19" xfId="0" applyNumberFormat="1" applyFont="1" applyFill="1" applyBorder="1" applyAlignment="1">
      <alignment horizontal="center"/>
    </xf>
    <xf numFmtId="175" fontId="58" fillId="33" borderId="19" xfId="0" applyNumberFormat="1" applyFont="1" applyFill="1" applyBorder="1" applyAlignment="1">
      <alignment horizontal="center"/>
    </xf>
    <xf numFmtId="175" fontId="6" fillId="33" borderId="19" xfId="0" applyNumberFormat="1" applyFont="1" applyFill="1" applyBorder="1" applyAlignment="1">
      <alignment horizontal="center"/>
    </xf>
    <xf numFmtId="175" fontId="6" fillId="33" borderId="20" xfId="0" applyNumberFormat="1" applyFont="1" applyFill="1" applyBorder="1" applyAlignment="1">
      <alignment horizontal="center"/>
    </xf>
    <xf numFmtId="174" fontId="55" fillId="33" borderId="19" xfId="0" applyNumberFormat="1" applyFont="1" applyFill="1" applyBorder="1" applyAlignment="1">
      <alignment horizontal="center"/>
    </xf>
    <xf numFmtId="174" fontId="6" fillId="33" borderId="20" xfId="0" applyNumberFormat="1" applyFont="1" applyFill="1" applyBorder="1" applyAlignment="1">
      <alignment horizontal="center"/>
    </xf>
    <xf numFmtId="174" fontId="6" fillId="33" borderId="21" xfId="0" applyNumberFormat="1" applyFont="1" applyFill="1" applyBorder="1" applyAlignment="1">
      <alignment horizontal="center"/>
    </xf>
    <xf numFmtId="21" fontId="6" fillId="0" borderId="22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21" fontId="6" fillId="33" borderId="0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5" fontId="55" fillId="33" borderId="15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175" fontId="53" fillId="33" borderId="18" xfId="0" applyNumberFormat="1" applyFont="1" applyFill="1" applyBorder="1" applyAlignment="1">
      <alignment horizontal="center" vertical="center"/>
    </xf>
    <xf numFmtId="175" fontId="53" fillId="33" borderId="10" xfId="0" applyNumberFormat="1" applyFont="1" applyFill="1" applyBorder="1" applyAlignment="1">
      <alignment horizontal="center" vertical="center"/>
    </xf>
    <xf numFmtId="174" fontId="53" fillId="33" borderId="10" xfId="0" applyNumberFormat="1" applyFont="1" applyFill="1" applyBorder="1" applyAlignment="1">
      <alignment horizontal="center" vertical="center"/>
    </xf>
    <xf numFmtId="175" fontId="58" fillId="33" borderId="0" xfId="0" applyNumberFormat="1" applyFont="1" applyFill="1" applyBorder="1" applyAlignment="1">
      <alignment horizontal="center"/>
    </xf>
    <xf numFmtId="174" fontId="58" fillId="33" borderId="19" xfId="0" applyNumberFormat="1" applyFont="1" applyFill="1" applyBorder="1" applyAlignment="1">
      <alignment horizontal="center"/>
    </xf>
    <xf numFmtId="174" fontId="58" fillId="33" borderId="13" xfId="0" applyNumberFormat="1" applyFont="1" applyFill="1" applyBorder="1" applyAlignment="1">
      <alignment horizontal="center"/>
    </xf>
    <xf numFmtId="174" fontId="58" fillId="33" borderId="17" xfId="0" applyNumberFormat="1" applyFont="1" applyFill="1" applyBorder="1" applyAlignment="1">
      <alignment horizontal="center"/>
    </xf>
    <xf numFmtId="175" fontId="6" fillId="33" borderId="13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175" fontId="55" fillId="0" borderId="11" xfId="0" applyNumberFormat="1" applyFont="1" applyFill="1" applyBorder="1" applyAlignment="1">
      <alignment horizontal="center" vertical="center" wrapText="1"/>
    </xf>
    <xf numFmtId="175" fontId="55" fillId="0" borderId="12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175" fontId="59" fillId="33" borderId="13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175" fontId="57" fillId="33" borderId="0" xfId="0" applyNumberFormat="1" applyFont="1" applyFill="1" applyBorder="1" applyAlignment="1">
      <alignment horizontal="center"/>
    </xf>
    <xf numFmtId="0" fontId="60" fillId="33" borderId="13" xfId="0" applyFont="1" applyFill="1" applyBorder="1" applyAlignment="1">
      <alignment/>
    </xf>
    <xf numFmtId="0" fontId="60" fillId="33" borderId="13" xfId="0" applyFont="1" applyFill="1" applyBorder="1" applyAlignment="1">
      <alignment horizontal="left" vertical="center" wrapText="1"/>
    </xf>
    <xf numFmtId="174" fontId="6" fillId="34" borderId="12" xfId="0" applyNumberFormat="1" applyFont="1" applyFill="1" applyBorder="1" applyAlignment="1">
      <alignment/>
    </xf>
    <xf numFmtId="175" fontId="6" fillId="34" borderId="11" xfId="0" applyNumberFormat="1" applyFont="1" applyFill="1" applyBorder="1" applyAlignment="1">
      <alignment/>
    </xf>
    <xf numFmtId="174" fontId="55" fillId="8" borderId="10" xfId="0" applyNumberFormat="1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left" vertical="center"/>
    </xf>
    <xf numFmtId="175" fontId="6" fillId="33" borderId="1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74" fontId="55" fillId="36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wrapText="1"/>
    </xf>
    <xf numFmtId="21" fontId="61" fillId="33" borderId="16" xfId="0" applyNumberFormat="1" applyFont="1" applyFill="1" applyBorder="1" applyAlignment="1">
      <alignment horizontal="center"/>
    </xf>
    <xf numFmtId="21" fontId="61" fillId="33" borderId="14" xfId="0" applyNumberFormat="1" applyFont="1" applyFill="1" applyBorder="1" applyAlignment="1">
      <alignment horizontal="center"/>
    </xf>
    <xf numFmtId="21" fontId="61" fillId="33" borderId="22" xfId="0" applyNumberFormat="1" applyFont="1" applyFill="1" applyBorder="1" applyAlignment="1">
      <alignment horizontal="center"/>
    </xf>
    <xf numFmtId="175" fontId="34" fillId="33" borderId="15" xfId="0" applyNumberFormat="1" applyFont="1" applyFill="1" applyBorder="1" applyAlignment="1">
      <alignment horizontal="center"/>
    </xf>
    <xf numFmtId="175" fontId="34" fillId="33" borderId="13" xfId="0" applyNumberFormat="1" applyFont="1" applyFill="1" applyBorder="1" applyAlignment="1">
      <alignment horizontal="center"/>
    </xf>
    <xf numFmtId="175" fontId="62" fillId="33" borderId="11" xfId="0" applyNumberFormat="1" applyFont="1" applyFill="1" applyBorder="1" applyAlignment="1">
      <alignment horizontal="center" vertical="center"/>
    </xf>
    <xf numFmtId="175" fontId="62" fillId="33" borderId="23" xfId="0" applyNumberFormat="1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left" vertical="center"/>
    </xf>
    <xf numFmtId="0" fontId="63" fillId="33" borderId="2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175" fontId="34" fillId="33" borderId="13" xfId="0" applyNumberFormat="1" applyFont="1" applyFill="1" applyBorder="1" applyAlignment="1">
      <alignment horizontal="center" vertical="top"/>
    </xf>
    <xf numFmtId="175" fontId="34" fillId="33" borderId="18" xfId="0" applyNumberFormat="1" applyFont="1" applyFill="1" applyBorder="1" applyAlignment="1">
      <alignment horizontal="center" vertical="top"/>
    </xf>
    <xf numFmtId="21" fontId="37" fillId="33" borderId="19" xfId="0" applyNumberFormat="1" applyFont="1" applyFill="1" applyBorder="1" applyAlignment="1">
      <alignment horizontal="center" vertical="top"/>
    </xf>
    <xf numFmtId="21" fontId="37" fillId="33" borderId="0" xfId="0" applyNumberFormat="1" applyFont="1" applyFill="1" applyBorder="1" applyAlignment="1">
      <alignment horizontal="center" vertical="top"/>
    </xf>
    <xf numFmtId="21" fontId="37" fillId="33" borderId="17" xfId="0" applyNumberFormat="1" applyFont="1" applyFill="1" applyBorder="1" applyAlignment="1">
      <alignment horizontal="center" vertical="top"/>
    </xf>
    <xf numFmtId="21" fontId="37" fillId="33" borderId="20" xfId="0" applyNumberFormat="1" applyFont="1" applyFill="1" applyBorder="1" applyAlignment="1">
      <alignment horizontal="center" vertical="top"/>
    </xf>
    <xf numFmtId="21" fontId="37" fillId="33" borderId="24" xfId="0" applyNumberFormat="1" applyFont="1" applyFill="1" applyBorder="1" applyAlignment="1">
      <alignment horizontal="center" vertical="top"/>
    </xf>
    <xf numFmtId="21" fontId="37" fillId="33" borderId="21" xfId="0" applyNumberFormat="1" applyFont="1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8</xdr:row>
      <xdr:rowOff>28575</xdr:rowOff>
    </xdr:from>
    <xdr:to>
      <xdr:col>1</xdr:col>
      <xdr:colOff>1152525</xdr:colOff>
      <xdr:row>10</xdr:row>
      <xdr:rowOff>133350</xdr:rowOff>
    </xdr:to>
    <xdr:pic>
      <xdr:nvPicPr>
        <xdr:cNvPr id="1" name="Picture 15" descr="4J Dunkerque Organis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09625" y="13620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2124075</xdr:colOff>
      <xdr:row>64</xdr:row>
      <xdr:rowOff>9525</xdr:rowOff>
    </xdr:from>
    <xdr:to>
      <xdr:col>1</xdr:col>
      <xdr:colOff>2362200</xdr:colOff>
      <xdr:row>64</xdr:row>
      <xdr:rowOff>238125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91171">
          <a:off x="2886075" y="118586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24</xdr:row>
      <xdr:rowOff>0</xdr:rowOff>
    </xdr:from>
    <xdr:to>
      <xdr:col>1</xdr:col>
      <xdr:colOff>1743075</xdr:colOff>
      <xdr:row>25</xdr:row>
      <xdr:rowOff>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4229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2066925</xdr:colOff>
      <xdr:row>31</xdr:row>
      <xdr:rowOff>142875</xdr:rowOff>
    </xdr:from>
    <xdr:to>
      <xdr:col>1</xdr:col>
      <xdr:colOff>2343150</xdr:colOff>
      <xdr:row>33</xdr:row>
      <xdr:rowOff>28575</xdr:rowOff>
    </xdr:to>
    <xdr:pic>
      <xdr:nvPicPr>
        <xdr:cNvPr id="4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55054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34</xdr:row>
      <xdr:rowOff>19050</xdr:rowOff>
    </xdr:from>
    <xdr:to>
      <xdr:col>1</xdr:col>
      <xdr:colOff>1019175</xdr:colOff>
      <xdr:row>35</xdr:row>
      <xdr:rowOff>9525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5867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51</xdr:row>
      <xdr:rowOff>9525</xdr:rowOff>
    </xdr:from>
    <xdr:to>
      <xdr:col>1</xdr:col>
      <xdr:colOff>990600</xdr:colOff>
      <xdr:row>51</xdr:row>
      <xdr:rowOff>161925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86106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150" zoomScaleNormal="150" workbookViewId="0" topLeftCell="B34">
      <selection activeCell="B47" sqref="B47"/>
    </sheetView>
  </sheetViews>
  <sheetFormatPr defaultColWidth="11.421875" defaultRowHeight="12.75"/>
  <cols>
    <col min="2" max="2" width="51.8515625" style="0" customWidth="1"/>
    <col min="3" max="3" width="7.7109375" style="0" bestFit="1" customWidth="1"/>
    <col min="4" max="4" width="8.140625" style="0" customWidth="1"/>
    <col min="5" max="5" width="8.00390625" style="0" customWidth="1"/>
    <col min="6" max="7" width="7.28125" style="0" customWidth="1"/>
    <col min="8" max="8" width="7.7109375" style="0" customWidth="1"/>
    <col min="10" max="10" width="7.140625" style="0" customWidth="1"/>
  </cols>
  <sheetData>
    <row r="1" spans="2:8" ht="12.75">
      <c r="B1" s="23"/>
      <c r="C1" s="24"/>
      <c r="D1" s="26"/>
      <c r="E1" s="24"/>
      <c r="F1" s="25"/>
      <c r="G1" s="25"/>
      <c r="H1" s="25"/>
    </row>
    <row r="2" spans="1:8" ht="12.75">
      <c r="A2" t="s">
        <v>18</v>
      </c>
      <c r="B2" s="66">
        <v>0.53125</v>
      </c>
      <c r="C2" s="31">
        <v>40</v>
      </c>
      <c r="D2" s="6">
        <v>0.041666666666666664</v>
      </c>
      <c r="E2" s="4">
        <v>40</v>
      </c>
      <c r="F2" s="4">
        <v>40</v>
      </c>
      <c r="G2" s="4">
        <v>42</v>
      </c>
      <c r="H2" s="5">
        <v>44</v>
      </c>
    </row>
    <row r="3" spans="1:8" ht="12.75">
      <c r="A3" t="s">
        <v>0</v>
      </c>
      <c r="B3" s="66">
        <v>0.46875</v>
      </c>
      <c r="C3" s="31">
        <v>40</v>
      </c>
      <c r="D3" s="6"/>
      <c r="E3" s="4">
        <v>40</v>
      </c>
      <c r="F3" s="4"/>
      <c r="G3" s="4"/>
      <c r="H3" s="5"/>
    </row>
    <row r="4" spans="2:8" ht="15.75">
      <c r="B4" s="19" t="s">
        <v>20</v>
      </c>
      <c r="C4" s="1"/>
      <c r="D4" s="7"/>
      <c r="E4" s="2"/>
      <c r="F4" s="2"/>
      <c r="G4" s="2"/>
      <c r="H4" s="67">
        <v>176.8</v>
      </c>
    </row>
    <row r="5" spans="2:8" ht="12.75">
      <c r="B5" s="8"/>
      <c r="C5" s="1"/>
      <c r="D5" s="7"/>
      <c r="E5" s="2"/>
      <c r="F5" s="2"/>
      <c r="G5" s="2"/>
      <c r="H5" s="67">
        <v>176.8</v>
      </c>
    </row>
    <row r="6" spans="2:8" ht="12.75">
      <c r="B6" s="41"/>
      <c r="C6" s="27"/>
      <c r="D6" s="30"/>
      <c r="E6" s="28"/>
      <c r="F6" s="28"/>
      <c r="G6" s="28"/>
      <c r="H6" s="29"/>
    </row>
    <row r="7" spans="2:8" ht="12.75">
      <c r="B7" s="43"/>
      <c r="C7" s="44"/>
      <c r="D7" s="45"/>
      <c r="E7" s="42"/>
      <c r="F7" s="42"/>
      <c r="G7" s="42"/>
      <c r="H7" s="44"/>
    </row>
    <row r="8" spans="2:8" ht="12.75">
      <c r="B8" s="43"/>
      <c r="C8" s="44"/>
      <c r="D8" s="45"/>
      <c r="E8" s="42"/>
      <c r="F8" s="42"/>
      <c r="G8" s="42"/>
      <c r="H8" s="44"/>
    </row>
    <row r="9" spans="2:8" ht="21">
      <c r="B9" s="77" t="s">
        <v>50</v>
      </c>
      <c r="C9" s="78"/>
      <c r="D9" s="78"/>
      <c r="E9" s="78"/>
      <c r="F9" s="78"/>
      <c r="G9" s="79"/>
      <c r="H9" s="80" t="s">
        <v>9</v>
      </c>
    </row>
    <row r="10" spans="2:8" ht="12.75">
      <c r="B10" s="91" t="s">
        <v>21</v>
      </c>
      <c r="C10" s="92"/>
      <c r="D10" s="92"/>
      <c r="E10" s="92"/>
      <c r="F10" s="92"/>
      <c r="G10" s="93"/>
      <c r="H10" s="81"/>
    </row>
    <row r="11" spans="2:8" ht="12.75">
      <c r="B11" s="91"/>
      <c r="C11" s="92"/>
      <c r="D11" s="92"/>
      <c r="E11" s="92"/>
      <c r="F11" s="92"/>
      <c r="G11" s="93"/>
      <c r="H11" s="89" t="s">
        <v>10</v>
      </c>
    </row>
    <row r="12" spans="2:8" ht="12.75">
      <c r="B12" s="94"/>
      <c r="C12" s="95"/>
      <c r="D12" s="95"/>
      <c r="E12" s="95"/>
      <c r="F12" s="95"/>
      <c r="G12" s="96"/>
      <c r="H12" s="90"/>
    </row>
    <row r="13" spans="2:8" ht="15.75">
      <c r="B13" s="84" t="s">
        <v>14</v>
      </c>
      <c r="C13" s="82" t="s">
        <v>6</v>
      </c>
      <c r="D13" s="83"/>
      <c r="E13" s="86" t="s">
        <v>5</v>
      </c>
      <c r="F13" s="87"/>
      <c r="G13" s="87"/>
      <c r="H13" s="88"/>
    </row>
    <row r="14" spans="2:9" ht="12.75">
      <c r="B14" s="85"/>
      <c r="C14" s="46" t="s">
        <v>7</v>
      </c>
      <c r="D14" s="12" t="s">
        <v>8</v>
      </c>
      <c r="E14" s="47" t="s">
        <v>0</v>
      </c>
      <c r="F14" s="47" t="s">
        <v>2</v>
      </c>
      <c r="G14" s="73" t="s">
        <v>3</v>
      </c>
      <c r="H14" s="47" t="s">
        <v>4</v>
      </c>
      <c r="I14" s="69" t="s">
        <v>19</v>
      </c>
    </row>
    <row r="15" spans="2:8" ht="12.75">
      <c r="B15" s="71" t="s">
        <v>22</v>
      </c>
      <c r="C15" s="57">
        <v>0</v>
      </c>
      <c r="D15" s="58">
        <v>8.9</v>
      </c>
      <c r="E15" s="68" t="s">
        <v>51</v>
      </c>
      <c r="F15" s="68">
        <v>0.5208333333333334</v>
      </c>
      <c r="G15" s="72">
        <v>0.5208333333333334</v>
      </c>
      <c r="H15" s="68">
        <v>0.5208333333333334</v>
      </c>
    </row>
    <row r="16" spans="2:8" ht="25.5">
      <c r="B16" s="62" t="s">
        <v>23</v>
      </c>
      <c r="C16" s="48" t="s">
        <v>1</v>
      </c>
      <c r="D16" s="49">
        <v>176.8</v>
      </c>
      <c r="E16" s="50">
        <f>B3</f>
        <v>0.46875</v>
      </c>
      <c r="F16" s="50">
        <f>B2</f>
        <v>0.53125</v>
      </c>
      <c r="G16" s="50">
        <f>B2</f>
        <v>0.53125</v>
      </c>
      <c r="H16" s="50">
        <f>B2</f>
        <v>0.53125</v>
      </c>
    </row>
    <row r="17" spans="2:8" ht="12.75">
      <c r="B17" s="13" t="s">
        <v>24</v>
      </c>
      <c r="C17" s="16">
        <v>5.3</v>
      </c>
      <c r="D17" s="34">
        <f>IF(C17="","",$H$5-C17)</f>
        <v>171.5</v>
      </c>
      <c r="E17" s="38">
        <f>IF(C17="","",$B$3+($H$4-D17)*$D$2/$E$2)</f>
        <v>0.47427083333333336</v>
      </c>
      <c r="F17" s="17">
        <f>IF(C17="","",$B$2+($H$4-D17)*$D$2/$F$2)</f>
        <v>0.5367708333333333</v>
      </c>
      <c r="G17" s="17">
        <f>IF(C17="","",$B$2+($H$4-D17)*$D$2/$G$2)</f>
        <v>0.5365079365079365</v>
      </c>
      <c r="H17" s="32">
        <f>IF(C17="","",$B$2+($H$4-D17)*$D$2/$H$2)</f>
        <v>0.5362689393939394</v>
      </c>
    </row>
    <row r="18" spans="2:8" ht="12.75">
      <c r="B18" s="13" t="s">
        <v>25</v>
      </c>
      <c r="C18" s="16">
        <v>7.5</v>
      </c>
      <c r="D18" s="34">
        <f aca="true" t="shared" si="0" ref="D18:D31">IF(C18="","",$H$5-C18)</f>
        <v>169.3</v>
      </c>
      <c r="E18" s="38">
        <f aca="true" t="shared" si="1" ref="E18:E31">IF(C18="","",$B$3+($H$4-D18)*$D$2/$E$2)</f>
        <v>0.4765625</v>
      </c>
      <c r="F18" s="17">
        <f aca="true" t="shared" si="2" ref="F18:F31">IF(C18="","",$B$2+($H$4-D18)*$D$2/$F$2)</f>
        <v>0.5390625</v>
      </c>
      <c r="G18" s="17">
        <f aca="true" t="shared" si="3" ref="G18:G31">IF(C18="","",$B$2+($H$4-D18)*$D$2/$G$2)</f>
        <v>0.5386904761904762</v>
      </c>
      <c r="H18" s="32">
        <f aca="true" t="shared" si="4" ref="H18:H31">IF(C18="","",$B$2+($H$4-D18)*$D$2/$H$2)</f>
        <v>0.5383522727272727</v>
      </c>
    </row>
    <row r="19" spans="2:8" ht="12.75">
      <c r="B19" s="13" t="s">
        <v>25</v>
      </c>
      <c r="C19" s="16">
        <v>8.4</v>
      </c>
      <c r="D19" s="34">
        <f t="shared" si="0"/>
        <v>168.4</v>
      </c>
      <c r="E19" s="38">
        <f t="shared" si="1"/>
        <v>0.4775</v>
      </c>
      <c r="F19" s="17">
        <f t="shared" si="2"/>
        <v>0.54</v>
      </c>
      <c r="G19" s="17">
        <f t="shared" si="3"/>
        <v>0.5395833333333333</v>
      </c>
      <c r="H19" s="32">
        <f t="shared" si="4"/>
        <v>0.5392045454545454</v>
      </c>
    </row>
    <row r="20" spans="2:8" ht="12.75">
      <c r="B20" s="13" t="s">
        <v>26</v>
      </c>
      <c r="C20" s="16">
        <v>10.2</v>
      </c>
      <c r="D20" s="34">
        <f t="shared" si="0"/>
        <v>166.60000000000002</v>
      </c>
      <c r="E20" s="38">
        <f t="shared" si="1"/>
        <v>0.479375</v>
      </c>
      <c r="F20" s="17">
        <f t="shared" si="2"/>
        <v>0.541875</v>
      </c>
      <c r="G20" s="17">
        <f t="shared" si="3"/>
        <v>0.5413690476190476</v>
      </c>
      <c r="H20" s="32">
        <f t="shared" si="4"/>
        <v>0.5409090909090909</v>
      </c>
    </row>
    <row r="21" spans="2:8" ht="12.75">
      <c r="B21" s="13" t="s">
        <v>27</v>
      </c>
      <c r="C21" s="16">
        <v>12.7</v>
      </c>
      <c r="D21" s="34">
        <f t="shared" si="0"/>
        <v>164.10000000000002</v>
      </c>
      <c r="E21" s="38">
        <f t="shared" si="1"/>
        <v>0.4819791666666666</v>
      </c>
      <c r="F21" s="17">
        <f t="shared" si="2"/>
        <v>0.5444791666666666</v>
      </c>
      <c r="G21" s="17">
        <f t="shared" si="3"/>
        <v>0.5438492063492063</v>
      </c>
      <c r="H21" s="32">
        <f t="shared" si="4"/>
        <v>0.5432765151515151</v>
      </c>
    </row>
    <row r="22" spans="2:8" ht="12.75">
      <c r="B22" s="13" t="s">
        <v>28</v>
      </c>
      <c r="C22" s="16">
        <v>16.2</v>
      </c>
      <c r="D22" s="34">
        <f t="shared" si="0"/>
        <v>160.60000000000002</v>
      </c>
      <c r="E22" s="38">
        <f t="shared" si="1"/>
        <v>0.485625</v>
      </c>
      <c r="F22" s="17">
        <f t="shared" si="2"/>
        <v>0.548125</v>
      </c>
      <c r="G22" s="17">
        <f t="shared" si="3"/>
        <v>0.5473214285714285</v>
      </c>
      <c r="H22" s="32">
        <f t="shared" si="4"/>
        <v>0.5465909090909091</v>
      </c>
    </row>
    <row r="23" spans="2:8" ht="12.75">
      <c r="B23" s="13" t="s">
        <v>29</v>
      </c>
      <c r="C23" s="16">
        <v>17.8</v>
      </c>
      <c r="D23" s="34">
        <f t="shared" si="0"/>
        <v>159</v>
      </c>
      <c r="E23" s="38">
        <f t="shared" si="1"/>
        <v>0.4872916666666667</v>
      </c>
      <c r="F23" s="17">
        <f t="shared" si="2"/>
        <v>0.5497916666666667</v>
      </c>
      <c r="G23" s="17">
        <f t="shared" si="3"/>
        <v>0.5489087301587302</v>
      </c>
      <c r="H23" s="32">
        <f t="shared" si="4"/>
        <v>0.5481060606060606</v>
      </c>
    </row>
    <row r="24" spans="2:8" ht="12.75">
      <c r="B24" s="13" t="s">
        <v>30</v>
      </c>
      <c r="C24" s="16">
        <v>24</v>
      </c>
      <c r="D24" s="34">
        <f t="shared" si="0"/>
        <v>152.8</v>
      </c>
      <c r="E24" s="38">
        <f t="shared" si="1"/>
        <v>0.49375</v>
      </c>
      <c r="F24" s="17">
        <f t="shared" si="2"/>
        <v>0.55625</v>
      </c>
      <c r="G24" s="17">
        <f t="shared" si="3"/>
        <v>0.5550595238095238</v>
      </c>
      <c r="H24" s="32">
        <f t="shared" si="4"/>
        <v>0.5539772727272727</v>
      </c>
    </row>
    <row r="25" spans="2:8" ht="12.75">
      <c r="B25" s="14" t="s">
        <v>31</v>
      </c>
      <c r="C25" s="10">
        <v>24.8</v>
      </c>
      <c r="D25" s="34">
        <f t="shared" si="0"/>
        <v>152</v>
      </c>
      <c r="E25" s="38">
        <f t="shared" si="1"/>
        <v>0.4945833333333333</v>
      </c>
      <c r="F25" s="17">
        <f t="shared" si="2"/>
        <v>0.5570833333333334</v>
      </c>
      <c r="G25" s="17">
        <f t="shared" si="3"/>
        <v>0.5558531746031746</v>
      </c>
      <c r="H25" s="32">
        <f t="shared" si="4"/>
        <v>0.5547348484848484</v>
      </c>
    </row>
    <row r="26" spans="2:8" ht="12.75">
      <c r="B26" s="13" t="s">
        <v>32</v>
      </c>
      <c r="C26" s="16">
        <v>25.9</v>
      </c>
      <c r="D26" s="34">
        <f t="shared" si="0"/>
        <v>150.9</v>
      </c>
      <c r="E26" s="38">
        <f t="shared" si="1"/>
        <v>0.49572916666666667</v>
      </c>
      <c r="F26" s="17">
        <f t="shared" si="2"/>
        <v>0.5582291666666667</v>
      </c>
      <c r="G26" s="17">
        <f t="shared" si="3"/>
        <v>0.5569444444444445</v>
      </c>
      <c r="H26" s="32">
        <f t="shared" si="4"/>
        <v>0.5557765151515152</v>
      </c>
    </row>
    <row r="27" spans="2:8" ht="12.75">
      <c r="B27" s="13" t="s">
        <v>33</v>
      </c>
      <c r="C27" s="16">
        <v>28.6</v>
      </c>
      <c r="D27" s="34">
        <f t="shared" si="0"/>
        <v>148.20000000000002</v>
      </c>
      <c r="E27" s="38">
        <f t="shared" si="1"/>
        <v>0.49854166666666666</v>
      </c>
      <c r="F27" s="17">
        <f t="shared" si="2"/>
        <v>0.5610416666666667</v>
      </c>
      <c r="G27" s="17">
        <f t="shared" si="3"/>
        <v>0.5596230158730159</v>
      </c>
      <c r="H27" s="32">
        <f t="shared" si="4"/>
        <v>0.5583333333333333</v>
      </c>
    </row>
    <row r="28" spans="2:8" ht="12.75">
      <c r="B28" s="15" t="s">
        <v>13</v>
      </c>
      <c r="C28" s="63">
        <v>30</v>
      </c>
      <c r="D28" s="34">
        <f t="shared" si="0"/>
        <v>146.8</v>
      </c>
      <c r="E28" s="38">
        <f t="shared" si="1"/>
        <v>0.5</v>
      </c>
      <c r="F28" s="17">
        <f t="shared" si="2"/>
        <v>0.5625</v>
      </c>
      <c r="G28" s="17">
        <f t="shared" si="3"/>
        <v>0.5610119047619048</v>
      </c>
      <c r="H28" s="32">
        <f t="shared" si="4"/>
        <v>0.5596590909090909</v>
      </c>
    </row>
    <row r="29" spans="2:8" ht="12.75">
      <c r="B29" s="13" t="s">
        <v>34</v>
      </c>
      <c r="C29" s="16">
        <v>31</v>
      </c>
      <c r="D29" s="34">
        <f t="shared" si="0"/>
        <v>145.8</v>
      </c>
      <c r="E29" s="38">
        <f t="shared" si="1"/>
        <v>0.5010416666666666</v>
      </c>
      <c r="F29" s="17">
        <f t="shared" si="2"/>
        <v>0.5635416666666666</v>
      </c>
      <c r="G29" s="17">
        <f t="shared" si="3"/>
        <v>0.5620039682539683</v>
      </c>
      <c r="H29" s="32">
        <f t="shared" si="4"/>
        <v>0.5606060606060606</v>
      </c>
    </row>
    <row r="30" spans="2:8" ht="12.75">
      <c r="B30" s="13" t="s">
        <v>35</v>
      </c>
      <c r="C30" s="16">
        <v>36.3</v>
      </c>
      <c r="D30" s="34">
        <f t="shared" si="0"/>
        <v>140.5</v>
      </c>
      <c r="E30" s="38">
        <f t="shared" si="1"/>
        <v>0.5065625</v>
      </c>
      <c r="F30" s="17">
        <f t="shared" si="2"/>
        <v>0.5690625</v>
      </c>
      <c r="G30" s="17">
        <f t="shared" si="3"/>
        <v>0.5672619047619047</v>
      </c>
      <c r="H30" s="32">
        <f t="shared" si="4"/>
        <v>0.565625</v>
      </c>
    </row>
    <row r="31" spans="2:8" ht="12.75">
      <c r="B31" s="13" t="s">
        <v>36</v>
      </c>
      <c r="C31" s="16">
        <v>39.6</v>
      </c>
      <c r="D31" s="34">
        <f t="shared" si="0"/>
        <v>137.20000000000002</v>
      </c>
      <c r="E31" s="38">
        <f t="shared" si="1"/>
        <v>0.51</v>
      </c>
      <c r="F31" s="17">
        <f t="shared" si="2"/>
        <v>0.5725</v>
      </c>
      <c r="G31" s="17">
        <f t="shared" si="3"/>
        <v>0.5705357142857143</v>
      </c>
      <c r="H31" s="32">
        <f t="shared" si="4"/>
        <v>0.56875</v>
      </c>
    </row>
    <row r="32" spans="2:8" ht="12.75">
      <c r="B32" s="64" t="s">
        <v>12</v>
      </c>
      <c r="C32" s="10">
        <v>40.7</v>
      </c>
      <c r="D32" s="36">
        <f>IF(C32="","",$H$5-C32)</f>
        <v>136.10000000000002</v>
      </c>
      <c r="E32" s="38">
        <f>IF(C32="","",$B$3+($H$4-D32)*$D$2/$E$2)</f>
        <v>0.5111458333333333</v>
      </c>
      <c r="F32" s="17">
        <f>IF(C32="","",$B$2+($H$4-D32)*$D$2/$F$2)</f>
        <v>0.5736458333333333</v>
      </c>
      <c r="G32" s="17">
        <f>IF(C32="","",$B$2+($H$4-D32)*$D$2/$G$2)</f>
        <v>0.5716269841269841</v>
      </c>
      <c r="H32" s="32">
        <f>IF(C32="","",$B$2+($H$4-D32)*$D$2/$H$2)</f>
        <v>0.5697916666666667</v>
      </c>
    </row>
    <row r="33" spans="2:8" ht="12.75">
      <c r="B33" s="15" t="s">
        <v>52</v>
      </c>
      <c r="C33" s="10">
        <v>42.3</v>
      </c>
      <c r="D33" s="36">
        <f>IF(C33="","",$H$5-C33)</f>
        <v>134.5</v>
      </c>
      <c r="E33" s="38">
        <f>IF(C33="","",$B$3+($H$4-D33)*$D$2/$E$2)</f>
        <v>0.5128125</v>
      </c>
      <c r="F33" s="17">
        <f>IF(C33="","",$B$2+($H$4-D33)*$D$2/$F$2)</f>
        <v>0.5753125</v>
      </c>
      <c r="G33" s="17">
        <f>IF(C33="","",$B$2+($H$4-D33)*$D$2/$G$2)</f>
        <v>0.5732142857142857</v>
      </c>
      <c r="H33" s="32">
        <f>IF(C33="","",$B$2+($H$4-D33)*$D$2/$H$2)</f>
        <v>0.5713068181818182</v>
      </c>
    </row>
    <row r="34" spans="2:8" ht="12.75">
      <c r="B34" s="13" t="s">
        <v>37</v>
      </c>
      <c r="C34" s="16">
        <v>47.7</v>
      </c>
      <c r="D34" s="36">
        <f aca="true" t="shared" si="5" ref="D34:D64">IF(C34="","",$H$5-C34)</f>
        <v>129.10000000000002</v>
      </c>
      <c r="E34" s="38">
        <f>IF(C34="","",$B$3+($H$4-D34)*$D$2/$E$2)</f>
        <v>0.5184375</v>
      </c>
      <c r="F34" s="17">
        <f>IF(C34="","",$B$2+($H$4-D34)*$D$2/$F$2)</f>
        <v>0.5809375</v>
      </c>
      <c r="G34" s="17">
        <f>IF(C34="","",$B$2+($H$4-D34)*$D$2/$G$2)</f>
        <v>0.5785714285714285</v>
      </c>
      <c r="H34" s="32">
        <f>IF(C34="","",$B$2+($H$4-D34)*$D$2/$H$2)</f>
        <v>0.5764204545454545</v>
      </c>
    </row>
    <row r="35" spans="2:8" ht="12.75">
      <c r="B35" s="14" t="s">
        <v>17</v>
      </c>
      <c r="C35" s="10">
        <v>48.4</v>
      </c>
      <c r="D35" s="36">
        <f t="shared" si="5"/>
        <v>128.4</v>
      </c>
      <c r="E35" s="38">
        <f>IF(C35="","",$B$3+($H$4-D35)*$D$2/$E$2)</f>
        <v>0.5191666666666667</v>
      </c>
      <c r="F35" s="17">
        <f>IF(C35="","",$B$2+($H$4-D35)*$D$2/$F$2)</f>
        <v>0.5816666666666667</v>
      </c>
      <c r="G35" s="17">
        <f>IF(C35="","",$B$2+($H$4-D35)*$D$2/$G$2)</f>
        <v>0.5792658730158731</v>
      </c>
      <c r="H35" s="32">
        <f>IF(C35="","",$B$2+($H$4-D35)*$D$2/$H$2)</f>
        <v>0.5770833333333333</v>
      </c>
    </row>
    <row r="36" spans="2:8" ht="12.75">
      <c r="B36" s="13" t="s">
        <v>38</v>
      </c>
      <c r="C36" s="16">
        <v>53.6</v>
      </c>
      <c r="D36" s="36">
        <f t="shared" si="5"/>
        <v>123.20000000000002</v>
      </c>
      <c r="E36" s="38">
        <f>IF(C36="","",$B$3+($H$4-D36)*$D$2/$E$2)</f>
        <v>0.5245833333333333</v>
      </c>
      <c r="F36" s="17">
        <f>IF(C36="","",$B$2+($H$4-D36)*$D$2/$F$2)</f>
        <v>0.5870833333333333</v>
      </c>
      <c r="G36" s="17">
        <f>IF(C36="","",$B$2+($H$4-D36)*$D$2/$G$2)</f>
        <v>0.5844246031746032</v>
      </c>
      <c r="H36" s="32">
        <f>IF(C36="","",$B$2+($H$4-D36)*$D$2/$H$2)</f>
        <v>0.5820075757575758</v>
      </c>
    </row>
    <row r="37" spans="2:8" ht="12.75">
      <c r="B37" s="13" t="s">
        <v>39</v>
      </c>
      <c r="C37" s="16">
        <v>57</v>
      </c>
      <c r="D37" s="36">
        <f t="shared" si="5"/>
        <v>119.80000000000001</v>
      </c>
      <c r="E37" s="38">
        <f aca="true" t="shared" si="6" ref="E37:E58">IF(C37="","",$B$3+($H$4-D37)*$D$2/$E$2)</f>
        <v>0.528125</v>
      </c>
      <c r="F37" s="17">
        <f aca="true" t="shared" si="7" ref="F37:F64">IF(C37="","",$B$2+($H$4-D37)*$D$2/$F$2)</f>
        <v>0.590625</v>
      </c>
      <c r="G37" s="17">
        <f aca="true" t="shared" si="8" ref="G37:G64">IF(C37="","",$B$2+($H$4-D37)*$D$2/$G$2)</f>
        <v>0.5877976190476191</v>
      </c>
      <c r="H37" s="32">
        <f aca="true" t="shared" si="9" ref="H37:H64">IF(C37="","",$B$2+($H$4-D37)*$D$2/$H$2)</f>
        <v>0.5852272727272727</v>
      </c>
    </row>
    <row r="38" spans="2:8" ht="12.75">
      <c r="B38" s="15" t="s">
        <v>40</v>
      </c>
      <c r="C38" s="16">
        <v>58.8</v>
      </c>
      <c r="D38" s="36">
        <f t="shared" si="5"/>
        <v>118.00000000000001</v>
      </c>
      <c r="E38" s="38">
        <f t="shared" si="6"/>
        <v>0.53</v>
      </c>
      <c r="F38" s="17">
        <f t="shared" si="7"/>
        <v>0.5925</v>
      </c>
      <c r="G38" s="17">
        <f t="shared" si="8"/>
        <v>0.5895833333333333</v>
      </c>
      <c r="H38" s="32">
        <f t="shared" si="9"/>
        <v>0.5869318181818182</v>
      </c>
    </row>
    <row r="39" spans="2:8" ht="12.75">
      <c r="B39" s="13" t="s">
        <v>41</v>
      </c>
      <c r="C39" s="16">
        <v>60.1</v>
      </c>
      <c r="D39" s="36">
        <f t="shared" si="5"/>
        <v>116.70000000000002</v>
      </c>
      <c r="E39" s="38">
        <f t="shared" si="6"/>
        <v>0.5313541666666667</v>
      </c>
      <c r="F39" s="17">
        <f t="shared" si="7"/>
        <v>0.5938541666666667</v>
      </c>
      <c r="G39" s="17">
        <f t="shared" si="8"/>
        <v>0.5908730158730159</v>
      </c>
      <c r="H39" s="32">
        <f t="shared" si="9"/>
        <v>0.5881628787878788</v>
      </c>
    </row>
    <row r="40" spans="2:8" ht="12.75">
      <c r="B40" s="13" t="s">
        <v>42</v>
      </c>
      <c r="C40" s="16">
        <v>67.4</v>
      </c>
      <c r="D40" s="36">
        <f t="shared" si="5"/>
        <v>109.4</v>
      </c>
      <c r="E40" s="38">
        <f t="shared" si="6"/>
        <v>0.5389583333333333</v>
      </c>
      <c r="F40" s="17">
        <f t="shared" si="7"/>
        <v>0.6014583333333333</v>
      </c>
      <c r="G40" s="17">
        <f t="shared" si="8"/>
        <v>0.5981150793650793</v>
      </c>
      <c r="H40" s="32">
        <f t="shared" si="9"/>
        <v>0.5950757575757576</v>
      </c>
    </row>
    <row r="41" spans="2:8" ht="12.75">
      <c r="B41" s="13" t="s">
        <v>43</v>
      </c>
      <c r="C41" s="16">
        <v>72</v>
      </c>
      <c r="D41" s="36">
        <f t="shared" si="5"/>
        <v>104.80000000000001</v>
      </c>
      <c r="E41" s="38">
        <f t="shared" si="6"/>
        <v>0.54375</v>
      </c>
      <c r="F41" s="17">
        <f t="shared" si="7"/>
        <v>0.60625</v>
      </c>
      <c r="G41" s="17">
        <f t="shared" si="8"/>
        <v>0.6026785714285714</v>
      </c>
      <c r="H41" s="32">
        <f t="shared" si="9"/>
        <v>0.5994318181818181</v>
      </c>
    </row>
    <row r="42" spans="2:8" ht="12.75">
      <c r="B42" s="64" t="s">
        <v>12</v>
      </c>
      <c r="C42" s="10">
        <v>75.4</v>
      </c>
      <c r="D42" s="36">
        <f t="shared" si="5"/>
        <v>101.4</v>
      </c>
      <c r="E42" s="38">
        <f t="shared" si="6"/>
        <v>0.5472916666666666</v>
      </c>
      <c r="F42" s="17">
        <f t="shared" si="7"/>
        <v>0.6097916666666666</v>
      </c>
      <c r="G42" s="17">
        <f t="shared" si="8"/>
        <v>0.6060515873015873</v>
      </c>
      <c r="H42" s="32">
        <f t="shared" si="9"/>
        <v>0.6026515151515152</v>
      </c>
    </row>
    <row r="43" spans="2:8" ht="12.75">
      <c r="B43" s="65" t="s">
        <v>15</v>
      </c>
      <c r="C43" s="61">
        <v>75.6</v>
      </c>
      <c r="D43" s="36">
        <f t="shared" si="5"/>
        <v>101.20000000000002</v>
      </c>
      <c r="E43" s="38">
        <f t="shared" si="6"/>
        <v>0.5475</v>
      </c>
      <c r="F43" s="17">
        <f t="shared" si="7"/>
        <v>0.61</v>
      </c>
      <c r="G43" s="17">
        <f t="shared" si="8"/>
        <v>0.60625</v>
      </c>
      <c r="H43" s="32">
        <f t="shared" si="9"/>
        <v>0.602840909090909</v>
      </c>
    </row>
    <row r="44" spans="2:8" ht="12.75">
      <c r="B44" s="65" t="s">
        <v>16</v>
      </c>
      <c r="C44" s="61">
        <v>77.1</v>
      </c>
      <c r="D44" s="36">
        <f t="shared" si="5"/>
        <v>99.70000000000002</v>
      </c>
      <c r="E44" s="38">
        <f t="shared" si="6"/>
        <v>0.5490625</v>
      </c>
      <c r="F44" s="17">
        <f t="shared" si="7"/>
        <v>0.6115625</v>
      </c>
      <c r="G44" s="17">
        <f t="shared" si="8"/>
        <v>0.6077380952380952</v>
      </c>
      <c r="H44" s="32">
        <f t="shared" si="9"/>
        <v>0.6042613636363636</v>
      </c>
    </row>
    <row r="45" spans="2:8" ht="12.75">
      <c r="B45" s="65" t="s">
        <v>56</v>
      </c>
      <c r="C45" s="61">
        <v>77.3</v>
      </c>
      <c r="D45" s="36">
        <f t="shared" si="5"/>
        <v>99.50000000000001</v>
      </c>
      <c r="E45" s="38">
        <f t="shared" si="6"/>
        <v>0.5492708333333334</v>
      </c>
      <c r="F45" s="17">
        <f t="shared" si="7"/>
        <v>0.6117708333333334</v>
      </c>
      <c r="G45" s="17">
        <f t="shared" si="8"/>
        <v>0.6079365079365079</v>
      </c>
      <c r="H45" s="32">
        <f t="shared" si="9"/>
        <v>0.6044507575757576</v>
      </c>
    </row>
    <row r="46" spans="2:8" ht="12.75">
      <c r="B46" s="13" t="s">
        <v>44</v>
      </c>
      <c r="C46" s="16">
        <v>77.1</v>
      </c>
      <c r="D46" s="36">
        <f t="shared" si="5"/>
        <v>99.70000000000002</v>
      </c>
      <c r="E46" s="38">
        <f t="shared" si="6"/>
        <v>0.5490625</v>
      </c>
      <c r="F46" s="17">
        <f t="shared" si="7"/>
        <v>0.6115625</v>
      </c>
      <c r="G46" s="17">
        <f t="shared" si="8"/>
        <v>0.6077380952380952</v>
      </c>
      <c r="H46" s="32">
        <f t="shared" si="9"/>
        <v>0.6042613636363636</v>
      </c>
    </row>
    <row r="47" spans="2:8" ht="12.75">
      <c r="B47" s="15" t="s">
        <v>40</v>
      </c>
      <c r="C47" s="16">
        <v>80</v>
      </c>
      <c r="D47" s="36">
        <f t="shared" si="5"/>
        <v>96.80000000000001</v>
      </c>
      <c r="E47" s="38">
        <f t="shared" si="6"/>
        <v>0.5520833333333334</v>
      </c>
      <c r="F47" s="17">
        <f t="shared" si="7"/>
        <v>0.6145833333333334</v>
      </c>
      <c r="G47" s="17">
        <f t="shared" si="8"/>
        <v>0.6106150793650793</v>
      </c>
      <c r="H47" s="32">
        <f t="shared" si="9"/>
        <v>0.6070075757575757</v>
      </c>
    </row>
    <row r="48" spans="2:8" ht="12.75">
      <c r="B48" s="13" t="s">
        <v>45</v>
      </c>
      <c r="C48" s="16">
        <v>80</v>
      </c>
      <c r="D48" s="36">
        <f>IF(C48="","",$H$5-C48)</f>
        <v>96.80000000000001</v>
      </c>
      <c r="E48" s="38">
        <f>IF(C48="","",$B$3+($H$4-D48)*$D$2/$E$2)</f>
        <v>0.5520833333333334</v>
      </c>
      <c r="F48" s="17">
        <f>IF(C48="","",$B$2+($H$4-D48)*$D$2/$F$2)</f>
        <v>0.6145833333333334</v>
      </c>
      <c r="G48" s="17">
        <f>IF(C48="","",$B$2+($H$4-D48)*$D$2/$G$2)</f>
        <v>0.6106150793650793</v>
      </c>
      <c r="H48" s="32">
        <f>IF(C48="","",$B$2+($H$4-D48)*$D$2/$H$2)</f>
        <v>0.6070075757575757</v>
      </c>
    </row>
    <row r="49" spans="2:8" ht="12.75">
      <c r="B49" s="15" t="s">
        <v>46</v>
      </c>
      <c r="C49" s="16">
        <v>83.1</v>
      </c>
      <c r="D49" s="36">
        <f>IF(C49="","",$H$5-C49)</f>
        <v>93.70000000000002</v>
      </c>
      <c r="E49" s="38">
        <f>IF(C49="","",$B$3+($H$4-D49)*$D$2/$E$2)</f>
        <v>0.5553125</v>
      </c>
      <c r="F49" s="17">
        <f>IF(C49="","",$B$2+($H$4-D49)*$D$2/$F$2)</f>
        <v>0.6178125</v>
      </c>
      <c r="G49" s="17">
        <f>IF(C49="","",$B$2+($H$4-D49)*$D$2/$G$2)</f>
        <v>0.6136904761904762</v>
      </c>
      <c r="H49" s="32">
        <f>IF(C49="","",$B$2+($H$4-D49)*$D$2/$H$2)</f>
        <v>0.6099431818181817</v>
      </c>
    </row>
    <row r="50" spans="2:8" ht="12.75">
      <c r="B50" s="13" t="s">
        <v>47</v>
      </c>
      <c r="C50" s="16">
        <v>95.2</v>
      </c>
      <c r="D50" s="36">
        <f t="shared" si="5"/>
        <v>81.60000000000001</v>
      </c>
      <c r="E50" s="38">
        <f t="shared" si="6"/>
        <v>0.5679166666666666</v>
      </c>
      <c r="F50" s="17">
        <f t="shared" si="7"/>
        <v>0.6304166666666666</v>
      </c>
      <c r="G50" s="17">
        <f t="shared" si="8"/>
        <v>0.6256944444444444</v>
      </c>
      <c r="H50" s="32">
        <f t="shared" si="9"/>
        <v>0.6214015151515151</v>
      </c>
    </row>
    <row r="51" spans="2:8" ht="12.75">
      <c r="B51" s="13" t="s">
        <v>48</v>
      </c>
      <c r="C51" s="16">
        <v>96.2</v>
      </c>
      <c r="D51" s="36">
        <f t="shared" si="5"/>
        <v>80.60000000000001</v>
      </c>
      <c r="E51" s="38">
        <f t="shared" si="6"/>
        <v>0.5689583333333333</v>
      </c>
      <c r="F51" s="17">
        <f t="shared" si="7"/>
        <v>0.6314583333333333</v>
      </c>
      <c r="G51" s="17">
        <f t="shared" si="8"/>
        <v>0.6266865079365079</v>
      </c>
      <c r="H51" s="32">
        <f t="shared" si="9"/>
        <v>0.6223484848484848</v>
      </c>
    </row>
    <row r="52" spans="2:8" ht="12.75">
      <c r="B52" s="14" t="s">
        <v>17</v>
      </c>
      <c r="C52" s="10">
        <v>96.2</v>
      </c>
      <c r="D52" s="36">
        <f t="shared" si="5"/>
        <v>80.60000000000001</v>
      </c>
      <c r="E52" s="38">
        <f t="shared" si="6"/>
        <v>0.5689583333333333</v>
      </c>
      <c r="F52" s="17">
        <f t="shared" si="7"/>
        <v>0.6314583333333333</v>
      </c>
      <c r="G52" s="17">
        <f t="shared" si="8"/>
        <v>0.6266865079365079</v>
      </c>
      <c r="H52" s="32">
        <f t="shared" si="9"/>
        <v>0.6223484848484848</v>
      </c>
    </row>
    <row r="53" spans="2:8" ht="12.75">
      <c r="B53" s="13" t="s">
        <v>49</v>
      </c>
      <c r="C53" s="16">
        <v>101.8</v>
      </c>
      <c r="D53" s="36">
        <f t="shared" si="5"/>
        <v>75.00000000000001</v>
      </c>
      <c r="E53" s="38">
        <f t="shared" si="6"/>
        <v>0.5747916666666667</v>
      </c>
      <c r="F53" s="17">
        <f t="shared" si="7"/>
        <v>0.6372916666666667</v>
      </c>
      <c r="G53" s="17">
        <f t="shared" si="8"/>
        <v>0.6322420634920635</v>
      </c>
      <c r="H53" s="32">
        <f t="shared" si="9"/>
        <v>0.6276515151515152</v>
      </c>
    </row>
    <row r="54" spans="2:8" ht="12.75">
      <c r="B54" s="15" t="s">
        <v>53</v>
      </c>
      <c r="C54" s="16">
        <v>102.5</v>
      </c>
      <c r="D54" s="36">
        <f t="shared" si="5"/>
        <v>74.30000000000001</v>
      </c>
      <c r="E54" s="38">
        <f t="shared" si="6"/>
        <v>0.5755208333333334</v>
      </c>
      <c r="F54" s="17">
        <f t="shared" si="7"/>
        <v>0.6380208333333334</v>
      </c>
      <c r="G54" s="17">
        <f t="shared" si="8"/>
        <v>0.6329365079365079</v>
      </c>
      <c r="H54" s="32">
        <f t="shared" si="9"/>
        <v>0.6283143939393939</v>
      </c>
    </row>
    <row r="55" spans="2:8" ht="12.75">
      <c r="B55" s="64" t="s">
        <v>55</v>
      </c>
      <c r="C55" s="10">
        <v>107.9</v>
      </c>
      <c r="D55" s="36">
        <f t="shared" si="5"/>
        <v>68.9</v>
      </c>
      <c r="E55" s="38">
        <f t="shared" si="6"/>
        <v>0.5811458333333334</v>
      </c>
      <c r="F55" s="17">
        <f t="shared" si="7"/>
        <v>0.6436458333333334</v>
      </c>
      <c r="G55" s="17">
        <f t="shared" si="8"/>
        <v>0.6382936507936507</v>
      </c>
      <c r="H55" s="32">
        <f t="shared" si="9"/>
        <v>0.6334280303030303</v>
      </c>
    </row>
    <row r="56" spans="2:8" ht="12.75">
      <c r="B56" s="59" t="s">
        <v>62</v>
      </c>
      <c r="C56" s="55">
        <v>112</v>
      </c>
      <c r="D56" s="36">
        <f t="shared" si="5"/>
        <v>64.80000000000001</v>
      </c>
      <c r="E56" s="38">
        <f t="shared" si="6"/>
        <v>0.5854166666666667</v>
      </c>
      <c r="F56" s="17">
        <f t="shared" si="7"/>
        <v>0.6479166666666667</v>
      </c>
      <c r="G56" s="17">
        <f t="shared" si="8"/>
        <v>0.642361111111111</v>
      </c>
      <c r="H56" s="32">
        <f t="shared" si="9"/>
        <v>0.6373106060606061</v>
      </c>
    </row>
    <row r="57" spans="2:8" ht="25.5">
      <c r="B57" s="59" t="s">
        <v>60</v>
      </c>
      <c r="C57" s="55">
        <v>122.8</v>
      </c>
      <c r="D57" s="36">
        <f t="shared" si="5"/>
        <v>54.000000000000014</v>
      </c>
      <c r="E57" s="38">
        <f t="shared" si="6"/>
        <v>0.5966666666666667</v>
      </c>
      <c r="F57" s="17">
        <f t="shared" si="7"/>
        <v>0.6591666666666667</v>
      </c>
      <c r="G57" s="17">
        <f t="shared" si="8"/>
        <v>0.6530753968253968</v>
      </c>
      <c r="H57" s="32">
        <f t="shared" si="9"/>
        <v>0.6475378787878787</v>
      </c>
    </row>
    <row r="58" spans="2:8" ht="25.5">
      <c r="B58" s="59" t="s">
        <v>63</v>
      </c>
      <c r="C58" s="55">
        <v>133.6</v>
      </c>
      <c r="D58" s="36">
        <f t="shared" si="5"/>
        <v>43.20000000000002</v>
      </c>
      <c r="E58" s="38">
        <f t="shared" si="6"/>
        <v>0.6079166666666667</v>
      </c>
      <c r="F58" s="17">
        <f t="shared" si="7"/>
        <v>0.6704166666666667</v>
      </c>
      <c r="G58" s="17">
        <f t="shared" si="8"/>
        <v>0.6637896825396825</v>
      </c>
      <c r="H58" s="32">
        <f t="shared" si="9"/>
        <v>0.6577651515151515</v>
      </c>
    </row>
    <row r="59" spans="2:8" ht="26.25" customHeight="1">
      <c r="B59" s="76" t="s">
        <v>64</v>
      </c>
      <c r="C59" s="10">
        <v>137.7</v>
      </c>
      <c r="D59" s="36">
        <f t="shared" si="5"/>
        <v>39.10000000000002</v>
      </c>
      <c r="E59" s="38"/>
      <c r="F59" s="17">
        <f t="shared" si="7"/>
        <v>0.6746875</v>
      </c>
      <c r="G59" s="17">
        <f t="shared" si="8"/>
        <v>0.6678571428571428</v>
      </c>
      <c r="H59" s="32">
        <f t="shared" si="9"/>
        <v>0.6616477272727272</v>
      </c>
    </row>
    <row r="60" spans="2:8" ht="25.5">
      <c r="B60" s="59" t="s">
        <v>61</v>
      </c>
      <c r="C60" s="55">
        <v>144.4</v>
      </c>
      <c r="D60" s="36">
        <f t="shared" si="5"/>
        <v>32.400000000000006</v>
      </c>
      <c r="E60" s="38"/>
      <c r="F60" s="17">
        <f t="shared" si="7"/>
        <v>0.6816666666666666</v>
      </c>
      <c r="G60" s="17">
        <f t="shared" si="8"/>
        <v>0.6745039682539682</v>
      </c>
      <c r="H60" s="32">
        <f t="shared" si="9"/>
        <v>0.6679924242424242</v>
      </c>
    </row>
    <row r="61" spans="2:8" ht="25.5">
      <c r="B61" s="75" t="s">
        <v>57</v>
      </c>
      <c r="C61" s="55">
        <v>155.2</v>
      </c>
      <c r="D61" s="36">
        <f t="shared" si="5"/>
        <v>21.600000000000023</v>
      </c>
      <c r="E61" s="38"/>
      <c r="F61" s="17">
        <f t="shared" si="7"/>
        <v>0.6929166666666666</v>
      </c>
      <c r="G61" s="17">
        <f t="shared" si="8"/>
        <v>0.685218253968254</v>
      </c>
      <c r="H61" s="32">
        <f t="shared" si="9"/>
        <v>0.678219696969697</v>
      </c>
    </row>
    <row r="62" spans="2:8" ht="25.5">
      <c r="B62" s="75" t="s">
        <v>58</v>
      </c>
      <c r="C62" s="55">
        <v>166</v>
      </c>
      <c r="D62" s="36">
        <f t="shared" si="5"/>
        <v>10.800000000000011</v>
      </c>
      <c r="E62" s="38"/>
      <c r="F62" s="17">
        <f t="shared" si="7"/>
        <v>0.7041666666666666</v>
      </c>
      <c r="G62" s="17">
        <f t="shared" si="8"/>
        <v>0.6959325396825397</v>
      </c>
      <c r="H62" s="32">
        <f t="shared" si="9"/>
        <v>0.6884469696969697</v>
      </c>
    </row>
    <row r="63" spans="2:8" ht="25.5">
      <c r="B63" s="75" t="s">
        <v>59</v>
      </c>
      <c r="C63" s="55">
        <v>176.8</v>
      </c>
      <c r="D63" s="36">
        <f t="shared" si="5"/>
        <v>0</v>
      </c>
      <c r="E63" s="38"/>
      <c r="F63" s="17">
        <f t="shared" si="7"/>
        <v>0.7154166666666667</v>
      </c>
      <c r="G63" s="17">
        <f t="shared" si="8"/>
        <v>0.7066468253968254</v>
      </c>
      <c r="H63" s="32">
        <f t="shared" si="9"/>
        <v>0.6986742424242425</v>
      </c>
    </row>
    <row r="64" spans="2:8" ht="12.75">
      <c r="B64" s="13"/>
      <c r="C64" s="16"/>
      <c r="D64" s="36">
        <f t="shared" si="5"/>
      </c>
      <c r="E64" s="38"/>
      <c r="F64" s="17">
        <f t="shared" si="7"/>
      </c>
      <c r="G64" s="17">
        <f t="shared" si="8"/>
      </c>
      <c r="H64" s="32">
        <f t="shared" si="9"/>
      </c>
    </row>
    <row r="65" spans="2:8" ht="18.75">
      <c r="B65" s="18" t="s">
        <v>11</v>
      </c>
      <c r="C65" s="60">
        <f>H5</f>
        <v>176.8</v>
      </c>
      <c r="D65" s="36">
        <f>IF(C65="","",$H$5-C65)</f>
        <v>0</v>
      </c>
      <c r="E65" s="38"/>
      <c r="F65" s="17">
        <f>IF(C65="","",$B$2+($H$4-D65)*$D$2/$F$2)</f>
        <v>0.7154166666666667</v>
      </c>
      <c r="G65" s="17">
        <f>IF(C65="","",$B$2+($H$4-D65)*$D$2/$G$2)</f>
        <v>0.7066468253968254</v>
      </c>
      <c r="H65" s="32">
        <f>IF(C65="","",$B$2+($H$4-D65)*$D$2/$H$2)</f>
        <v>0.6986742424242425</v>
      </c>
    </row>
    <row r="66" spans="2:8" ht="18.75">
      <c r="B66" s="74" t="s">
        <v>54</v>
      </c>
      <c r="C66" s="51"/>
      <c r="D66" s="35"/>
      <c r="E66" s="52"/>
      <c r="F66" s="53"/>
      <c r="G66" s="53"/>
      <c r="H66" s="54"/>
    </row>
    <row r="67" spans="2:8" ht="12.75">
      <c r="B67" s="56"/>
      <c r="C67" s="70"/>
      <c r="D67" s="37"/>
      <c r="E67" s="39"/>
      <c r="F67" s="33">
        <f>IF(C67="","",$B$2+($H$4-#REF!)*#REF!/$F$2)</f>
      </c>
      <c r="G67" s="33">
        <f>IF(C67="","",$B$2+($H$4-#REF!)*#REF!/$G$2)</f>
      </c>
      <c r="H67" s="40">
        <f>IF(C67="","",$B$2+($H$4-#REF!)*#REF!/$H$2)</f>
      </c>
    </row>
    <row r="68" spans="2:8" ht="12.75">
      <c r="B68" s="21"/>
      <c r="C68" s="22"/>
      <c r="D68" s="10"/>
      <c r="E68" s="11"/>
      <c r="F68" s="11">
        <f>IF(C68="","",$B$2+($H$4-#REF!)*#REF!/$F$2)</f>
      </c>
      <c r="G68" s="11">
        <f>IF(C68="","",$B$2+($H$4-#REF!)*#REF!/$G$2)</f>
      </c>
      <c r="H68" s="11">
        <f>IF(C68="","",$B$2+($H$4-#REF!)*#REF!/$H$2)</f>
      </c>
    </row>
    <row r="69" spans="2:8" ht="12.75">
      <c r="B69" s="20"/>
      <c r="C69" s="10"/>
      <c r="D69" s="10"/>
      <c r="E69" s="11"/>
      <c r="F69" s="11">
        <f>IF(C69="","",$B$2+($H$4-#REF!)*#REF!/$F$2)</f>
      </c>
      <c r="G69" s="11">
        <f>IF(C69="","",$B$2+($H$4-#REF!)*#REF!/$G$2)</f>
      </c>
      <c r="H69" s="11">
        <f>IF(C69="","",$B$2+($H$4-#REF!)*#REF!/$H$2)</f>
      </c>
    </row>
    <row r="70" spans="2:8" ht="12.75">
      <c r="B70" s="3"/>
      <c r="C70" s="9"/>
      <c r="D70" s="9"/>
      <c r="E70" s="9"/>
      <c r="F70" s="9"/>
      <c r="G70" s="9"/>
      <c r="H70" s="9"/>
    </row>
    <row r="71" spans="2:8" ht="12.75">
      <c r="B71" s="3"/>
      <c r="C71" s="3"/>
      <c r="D71" s="3"/>
      <c r="E71" s="3"/>
      <c r="F71" s="3"/>
      <c r="G71" s="3"/>
      <c r="H71" s="3"/>
    </row>
  </sheetData>
  <sheetProtection/>
  <mergeCells count="7">
    <mergeCell ref="B9:G9"/>
    <mergeCell ref="H9:H10"/>
    <mergeCell ref="C13:D13"/>
    <mergeCell ref="B13:B14"/>
    <mergeCell ref="E13:H13"/>
    <mergeCell ref="H11:H12"/>
    <mergeCell ref="B10:G12"/>
  </mergeCells>
  <printOptions gridLines="1" horizontalCentered="1"/>
  <pageMargins left="0" right="0" top="0.1968503937007874" bottom="0" header="0.31496062992125984" footer="0.31496062992125984"/>
  <pageSetup horizontalDpi="600" verticalDpi="600" orientation="portrait" paperSize="9" scale="90" r:id="rId2"/>
  <headerFooter alignWithMargins="0">
    <oddHeader>&amp;CPage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Eric Cellier</cp:lastModifiedBy>
  <cp:lastPrinted>2024-03-25T13:18:37Z</cp:lastPrinted>
  <dcterms:created xsi:type="dcterms:W3CDTF">2003-07-24T15:13:13Z</dcterms:created>
  <dcterms:modified xsi:type="dcterms:W3CDTF">2024-03-25T13:37:47Z</dcterms:modified>
  <cp:category/>
  <cp:version/>
  <cp:contentType/>
  <cp:contentStatus/>
</cp:coreProperties>
</file>